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cteiul365-my.sharepoint.com/personal/jjdc_iscte-iul_pt/Documents/ActividadeDocente/Vídeos/"/>
    </mc:Choice>
  </mc:AlternateContent>
  <xr:revisionPtr revIDLastSave="43" documentId="14_{BF81D516-C40F-4219-85D5-67576286290C}" xr6:coauthVersionLast="36" xr6:coauthVersionMax="36" xr10:uidLastSave="{DBC6C6AB-6933-4CE9-AFBE-F9A320A18B21}"/>
  <bookViews>
    <workbookView xWindow="0" yWindow="0" windowWidth="23040" windowHeight="8940" firstSheet="1" activeTab="7" xr2:uid="{3E17950A-F073-4BC5-A9D6-CAAE402EA067}"/>
  </bookViews>
  <sheets>
    <sheet name="Tesla" sheetId="3" r:id="rId1"/>
    <sheet name="Tesla2" sheetId="4" r:id="rId2"/>
    <sheet name="NASDAQ100_30092023" sheetId="1" r:id="rId3"/>
    <sheet name="Sheet2" sheetId="2" r:id="rId4"/>
    <sheet name="RallySantaClaus" sheetId="5" r:id="rId5"/>
    <sheet name="DezJan" sheetId="8" r:id="rId6"/>
    <sheet name="Sheet1" sheetId="9" r:id="rId7"/>
    <sheet name="OndeAplicarDinheiro" sheetId="10" r:id="rId8"/>
  </sheets>
  <definedNames>
    <definedName name="_xlnm._FilterDatabase" localSheetId="5" hidden="1">DezJan!$A$18868:$M$23512</definedName>
    <definedName name="_xlnm._FilterDatabase" localSheetId="2" hidden="1">NASDAQ100_30092023!$A$2:$E$99</definedName>
    <definedName name="_xlnm._FilterDatabase" localSheetId="4" hidden="1">RallySantaClaus!$A$378:$D$452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1" i="9" l="1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31" i="9"/>
  <c r="Q430" i="9"/>
  <c r="Q429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7" i="9"/>
  <c r="Q346" i="9"/>
  <c r="Q345" i="9"/>
  <c r="Q344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3" i="9"/>
  <c r="Q322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AB502" i="9"/>
  <c r="AB501" i="9"/>
  <c r="AB500" i="9"/>
  <c r="AB499" i="9"/>
  <c r="AB498" i="9"/>
  <c r="AB497" i="9"/>
  <c r="AB496" i="9"/>
  <c r="AB495" i="9"/>
  <c r="AB494" i="9"/>
  <c r="AB493" i="9"/>
  <c r="AB492" i="9"/>
  <c r="AB491" i="9"/>
  <c r="AB490" i="9"/>
  <c r="AB489" i="9"/>
  <c r="AB488" i="9"/>
  <c r="AB487" i="9"/>
  <c r="AB486" i="9"/>
  <c r="AB485" i="9"/>
  <c r="AB484" i="9"/>
  <c r="AB483" i="9"/>
  <c r="AB482" i="9"/>
  <c r="AB481" i="9"/>
  <c r="AB480" i="9"/>
  <c r="AB479" i="9"/>
  <c r="AB478" i="9"/>
  <c r="AB477" i="9"/>
  <c r="AB476" i="9"/>
  <c r="AB475" i="9"/>
  <c r="AB474" i="9"/>
  <c r="AB473" i="9"/>
  <c r="AB472" i="9"/>
  <c r="AB471" i="9"/>
  <c r="AB470" i="9"/>
  <c r="AB469" i="9"/>
  <c r="AB468" i="9"/>
  <c r="AB467" i="9"/>
  <c r="AB466" i="9"/>
  <c r="AB465" i="9"/>
  <c r="AB464" i="9"/>
  <c r="AB463" i="9"/>
  <c r="AB462" i="9"/>
  <c r="AB461" i="9"/>
  <c r="AB460" i="9"/>
  <c r="AB459" i="9"/>
  <c r="AB458" i="9"/>
  <c r="AB457" i="9"/>
  <c r="AB456" i="9"/>
  <c r="AB455" i="9"/>
  <c r="AB454" i="9"/>
  <c r="AB453" i="9"/>
  <c r="AB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9" i="9"/>
  <c r="AB428" i="9"/>
  <c r="AB427" i="9"/>
  <c r="AB426" i="9"/>
  <c r="AB425" i="9"/>
  <c r="AB424" i="9"/>
  <c r="AB423" i="9"/>
  <c r="AB422" i="9"/>
  <c r="AB421" i="9"/>
  <c r="AB420" i="9"/>
  <c r="AB419" i="9"/>
  <c r="AB418" i="9"/>
  <c r="AB417" i="9"/>
  <c r="AB416" i="9"/>
  <c r="AB415" i="9"/>
  <c r="AB414" i="9"/>
  <c r="AB413" i="9"/>
  <c r="AB412" i="9"/>
  <c r="AB411" i="9"/>
  <c r="AB410" i="9"/>
  <c r="AB409" i="9"/>
  <c r="AB408" i="9"/>
  <c r="AB407" i="9"/>
  <c r="AB406" i="9"/>
  <c r="AB405" i="9"/>
  <c r="AB404" i="9"/>
  <c r="AB403" i="9"/>
  <c r="AB402" i="9"/>
  <c r="AB401" i="9"/>
  <c r="AB400" i="9"/>
  <c r="AB399" i="9"/>
  <c r="AB398" i="9"/>
  <c r="AB397" i="9"/>
  <c r="AB396" i="9"/>
  <c r="AB395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B382" i="9"/>
  <c r="AB381" i="9"/>
  <c r="AB380" i="9"/>
  <c r="AB379" i="9"/>
  <c r="AB378" i="9"/>
  <c r="AB377" i="9"/>
  <c r="AB376" i="9"/>
  <c r="AB375" i="9"/>
  <c r="AB374" i="9"/>
  <c r="AB373" i="9"/>
  <c r="AB372" i="9"/>
  <c r="AB371" i="9"/>
  <c r="AB370" i="9"/>
  <c r="AB369" i="9"/>
  <c r="AB368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B340" i="9"/>
  <c r="AB339" i="9"/>
  <c r="AB338" i="9"/>
  <c r="AB337" i="9"/>
  <c r="AB336" i="9"/>
  <c r="AB335" i="9"/>
  <c r="AB334" i="9"/>
  <c r="AB333" i="9"/>
  <c r="AB332" i="9"/>
  <c r="AB331" i="9"/>
  <c r="AB330" i="9"/>
  <c r="AB329" i="9"/>
  <c r="AB328" i="9"/>
  <c r="AB327" i="9"/>
  <c r="AB326" i="9"/>
  <c r="AB325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B298" i="9"/>
  <c r="AB297" i="9"/>
  <c r="AB296" i="9"/>
  <c r="AB295" i="9"/>
  <c r="AB294" i="9"/>
  <c r="AB293" i="9"/>
  <c r="AB292" i="9"/>
  <c r="AB291" i="9"/>
  <c r="AB290" i="9"/>
  <c r="AB289" i="9"/>
  <c r="AB288" i="9"/>
  <c r="AB287" i="9"/>
  <c r="AB286" i="9"/>
  <c r="AB285" i="9"/>
  <c r="AB284" i="9"/>
  <c r="AB283" i="9"/>
  <c r="AB282" i="9"/>
  <c r="AB281" i="9"/>
  <c r="AB280" i="9"/>
  <c r="AB279" i="9"/>
  <c r="AB278" i="9"/>
  <c r="AB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5" i="9"/>
  <c r="AB244" i="9"/>
  <c r="AB243" i="9"/>
  <c r="AB242" i="9"/>
  <c r="AB241" i="9"/>
  <c r="AB240" i="9"/>
  <c r="AB239" i="9"/>
  <c r="AB238" i="9"/>
  <c r="AB237" i="9"/>
  <c r="AB236" i="9"/>
  <c r="AB235" i="9"/>
  <c r="AB234" i="9"/>
  <c r="AB233" i="9"/>
  <c r="AB232" i="9"/>
  <c r="AB231" i="9"/>
  <c r="AB230" i="9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189" i="9"/>
  <c r="AB188" i="9"/>
  <c r="AB187" i="9"/>
  <c r="AB186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B137" i="9"/>
  <c r="AB136" i="9"/>
  <c r="AB135" i="9"/>
  <c r="AB134" i="9"/>
  <c r="AB133" i="9"/>
  <c r="AB132" i="9"/>
  <c r="AB131" i="9"/>
  <c r="AB130" i="9"/>
  <c r="AB129" i="9"/>
  <c r="AB128" i="9"/>
  <c r="AB127" i="9"/>
  <c r="AB126" i="9"/>
  <c r="AB125" i="9"/>
  <c r="AB124" i="9"/>
  <c r="AB123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B511" i="9" s="1"/>
  <c r="AA502" i="9"/>
  <c r="AA501" i="9"/>
  <c r="AA500" i="9"/>
  <c r="AA499" i="9"/>
  <c r="AA498" i="9"/>
  <c r="AA497" i="9"/>
  <c r="AA496" i="9"/>
  <c r="AA495" i="9"/>
  <c r="AA494" i="9"/>
  <c r="AA493" i="9"/>
  <c r="AA492" i="9"/>
  <c r="AA491" i="9"/>
  <c r="AA490" i="9"/>
  <c r="AA489" i="9"/>
  <c r="AA488" i="9"/>
  <c r="AA487" i="9"/>
  <c r="AA486" i="9"/>
  <c r="AA485" i="9"/>
  <c r="AA484" i="9"/>
  <c r="AA483" i="9"/>
  <c r="AA482" i="9"/>
  <c r="AA481" i="9"/>
  <c r="AA480" i="9"/>
  <c r="AA479" i="9"/>
  <c r="AA478" i="9"/>
  <c r="AA477" i="9"/>
  <c r="AA476" i="9"/>
  <c r="AA475" i="9"/>
  <c r="AA474" i="9"/>
  <c r="AA473" i="9"/>
  <c r="AA472" i="9"/>
  <c r="AA471" i="9"/>
  <c r="AA470" i="9"/>
  <c r="AA469" i="9"/>
  <c r="AA468" i="9"/>
  <c r="AA467" i="9"/>
  <c r="AA466" i="9"/>
  <c r="AA465" i="9"/>
  <c r="AA464" i="9"/>
  <c r="AA463" i="9"/>
  <c r="AA462" i="9"/>
  <c r="AA461" i="9"/>
  <c r="AA460" i="9"/>
  <c r="AA459" i="9"/>
  <c r="AA458" i="9"/>
  <c r="AA457" i="9"/>
  <c r="AA456" i="9"/>
  <c r="AA455" i="9"/>
  <c r="AA454" i="9"/>
  <c r="AA453" i="9"/>
  <c r="AA452" i="9"/>
  <c r="AA451" i="9"/>
  <c r="AA450" i="9"/>
  <c r="AA449" i="9"/>
  <c r="AA448" i="9"/>
  <c r="AA447" i="9"/>
  <c r="AA446" i="9"/>
  <c r="AA445" i="9"/>
  <c r="AA444" i="9"/>
  <c r="AA443" i="9"/>
  <c r="AA442" i="9"/>
  <c r="AA441" i="9"/>
  <c r="AA440" i="9"/>
  <c r="AA439" i="9"/>
  <c r="AA438" i="9"/>
  <c r="AA437" i="9"/>
  <c r="AA436" i="9"/>
  <c r="AA435" i="9"/>
  <c r="AA434" i="9"/>
  <c r="AA433" i="9"/>
  <c r="AA432" i="9"/>
  <c r="AA431" i="9"/>
  <c r="AA430" i="9"/>
  <c r="AA429" i="9"/>
  <c r="AA428" i="9"/>
  <c r="AA427" i="9"/>
  <c r="AA426" i="9"/>
  <c r="AA425" i="9"/>
  <c r="AA424" i="9"/>
  <c r="AA423" i="9"/>
  <c r="AA422" i="9"/>
  <c r="AA421" i="9"/>
  <c r="AA420" i="9"/>
  <c r="AA419" i="9"/>
  <c r="AA418" i="9"/>
  <c r="AA417" i="9"/>
  <c r="AA416" i="9"/>
  <c r="AA415" i="9"/>
  <c r="AA414" i="9"/>
  <c r="AA413" i="9"/>
  <c r="AA412" i="9"/>
  <c r="AA411" i="9"/>
  <c r="AA410" i="9"/>
  <c r="AA409" i="9"/>
  <c r="AA408" i="9"/>
  <c r="AA407" i="9"/>
  <c r="AA406" i="9"/>
  <c r="AA405" i="9"/>
  <c r="AA404" i="9"/>
  <c r="AA403" i="9"/>
  <c r="AA402" i="9"/>
  <c r="AA401" i="9"/>
  <c r="AA400" i="9"/>
  <c r="AA399" i="9"/>
  <c r="AA398" i="9"/>
  <c r="AA397" i="9"/>
  <c r="AA396" i="9"/>
  <c r="AA395" i="9"/>
  <c r="AA394" i="9"/>
  <c r="AA393" i="9"/>
  <c r="AA392" i="9"/>
  <c r="AA391" i="9"/>
  <c r="AA390" i="9"/>
  <c r="AA389" i="9"/>
  <c r="AA388" i="9"/>
  <c r="AA387" i="9"/>
  <c r="AA386" i="9"/>
  <c r="AA385" i="9"/>
  <c r="AA384" i="9"/>
  <c r="AA383" i="9"/>
  <c r="AA382" i="9"/>
  <c r="AA381" i="9"/>
  <c r="AA380" i="9"/>
  <c r="AA379" i="9"/>
  <c r="AA378" i="9"/>
  <c r="AA377" i="9"/>
  <c r="AA376" i="9"/>
  <c r="AA375" i="9"/>
  <c r="AA374" i="9"/>
  <c r="AA373" i="9"/>
  <c r="AA372" i="9"/>
  <c r="AA371" i="9"/>
  <c r="AA370" i="9"/>
  <c r="AA369" i="9"/>
  <c r="AA368" i="9"/>
  <c r="AA367" i="9"/>
  <c r="AA366" i="9"/>
  <c r="AA365" i="9"/>
  <c r="AA364" i="9"/>
  <c r="AA363" i="9"/>
  <c r="AA362" i="9"/>
  <c r="AA361" i="9"/>
  <c r="AA360" i="9"/>
  <c r="AA359" i="9"/>
  <c r="AA358" i="9"/>
  <c r="AA357" i="9"/>
  <c r="AA356" i="9"/>
  <c r="AA355" i="9"/>
  <c r="AA354" i="9"/>
  <c r="AA353" i="9"/>
  <c r="AA352" i="9"/>
  <c r="AA351" i="9"/>
  <c r="AA350" i="9"/>
  <c r="AA349" i="9"/>
  <c r="AA348" i="9"/>
  <c r="AA347" i="9"/>
  <c r="AA346" i="9"/>
  <c r="AA345" i="9"/>
  <c r="AA344" i="9"/>
  <c r="AA343" i="9"/>
  <c r="AA342" i="9"/>
  <c r="AA341" i="9"/>
  <c r="AA340" i="9"/>
  <c r="AA339" i="9"/>
  <c r="AA338" i="9"/>
  <c r="AA337" i="9"/>
  <c r="AA336" i="9"/>
  <c r="AA335" i="9"/>
  <c r="AA334" i="9"/>
  <c r="AA333" i="9"/>
  <c r="AA332" i="9"/>
  <c r="AA331" i="9"/>
  <c r="AA330" i="9"/>
  <c r="AA329" i="9"/>
  <c r="AA328" i="9"/>
  <c r="AA327" i="9"/>
  <c r="AA326" i="9"/>
  <c r="AA325" i="9"/>
  <c r="AA324" i="9"/>
  <c r="AA323" i="9"/>
  <c r="AA322" i="9"/>
  <c r="AA321" i="9"/>
  <c r="AA320" i="9"/>
  <c r="AA319" i="9"/>
  <c r="AA318" i="9"/>
  <c r="AA317" i="9"/>
  <c r="AA316" i="9"/>
  <c r="AA315" i="9"/>
  <c r="AA314" i="9"/>
  <c r="AA313" i="9"/>
  <c r="AA312" i="9"/>
  <c r="AA311" i="9"/>
  <c r="AA310" i="9"/>
  <c r="AA309" i="9"/>
  <c r="AA308" i="9"/>
  <c r="AA307" i="9"/>
  <c r="AA306" i="9"/>
  <c r="AA305" i="9"/>
  <c r="AA304" i="9"/>
  <c r="AA303" i="9"/>
  <c r="AA302" i="9"/>
  <c r="AA301" i="9"/>
  <c r="AA300" i="9"/>
  <c r="AA299" i="9"/>
  <c r="AA298" i="9"/>
  <c r="AA297" i="9"/>
  <c r="AA296" i="9"/>
  <c r="AA295" i="9"/>
  <c r="AA294" i="9"/>
  <c r="AA293" i="9"/>
  <c r="AA292" i="9"/>
  <c r="AA291" i="9"/>
  <c r="AA290" i="9"/>
  <c r="AA289" i="9"/>
  <c r="AA288" i="9"/>
  <c r="AA287" i="9"/>
  <c r="AA286" i="9"/>
  <c r="AA285" i="9"/>
  <c r="AA284" i="9"/>
  <c r="AA283" i="9"/>
  <c r="AA282" i="9"/>
  <c r="AA281" i="9"/>
  <c r="AA280" i="9"/>
  <c r="AA279" i="9"/>
  <c r="AA278" i="9"/>
  <c r="AA277" i="9"/>
  <c r="AA276" i="9"/>
  <c r="AA275" i="9"/>
  <c r="AA274" i="9"/>
  <c r="AA273" i="9"/>
  <c r="AA272" i="9"/>
  <c r="AA271" i="9"/>
  <c r="AA270" i="9"/>
  <c r="AA269" i="9"/>
  <c r="AA268" i="9"/>
  <c r="AA267" i="9"/>
  <c r="AA266" i="9"/>
  <c r="AA265" i="9"/>
  <c r="AA264" i="9"/>
  <c r="AA263" i="9"/>
  <c r="AA262" i="9"/>
  <c r="AA261" i="9"/>
  <c r="AA260" i="9"/>
  <c r="AA259" i="9"/>
  <c r="AA258" i="9"/>
  <c r="AA257" i="9"/>
  <c r="AA256" i="9"/>
  <c r="AA255" i="9"/>
  <c r="AA254" i="9"/>
  <c r="AA253" i="9"/>
  <c r="AA252" i="9"/>
  <c r="AA251" i="9"/>
  <c r="AA250" i="9"/>
  <c r="AA249" i="9"/>
  <c r="AA248" i="9"/>
  <c r="AA247" i="9"/>
  <c r="AA246" i="9"/>
  <c r="AA245" i="9"/>
  <c r="AA244" i="9"/>
  <c r="AA243" i="9"/>
  <c r="AA242" i="9"/>
  <c r="AA241" i="9"/>
  <c r="AA240" i="9"/>
  <c r="AA239" i="9"/>
  <c r="AA238" i="9"/>
  <c r="AA237" i="9"/>
  <c r="AA236" i="9"/>
  <c r="AA235" i="9"/>
  <c r="AA234" i="9"/>
  <c r="AA233" i="9"/>
  <c r="AA232" i="9"/>
  <c r="AA231" i="9"/>
  <c r="AA230" i="9"/>
  <c r="AA229" i="9"/>
  <c r="AA228" i="9"/>
  <c r="AA227" i="9"/>
  <c r="AA226" i="9"/>
  <c r="AA225" i="9"/>
  <c r="AA224" i="9"/>
  <c r="AA223" i="9"/>
  <c r="AA222" i="9"/>
  <c r="AA221" i="9"/>
  <c r="AA220" i="9"/>
  <c r="AA219" i="9"/>
  <c r="AA218" i="9"/>
  <c r="AA217" i="9"/>
  <c r="AA216" i="9"/>
  <c r="AA215" i="9"/>
  <c r="AA214" i="9"/>
  <c r="AA213" i="9"/>
  <c r="AA212" i="9"/>
  <c r="AA211" i="9"/>
  <c r="AA210" i="9"/>
  <c r="AA209" i="9"/>
  <c r="AA208" i="9"/>
  <c r="AA207" i="9"/>
  <c r="AA206" i="9"/>
  <c r="AA205" i="9"/>
  <c r="AA204" i="9"/>
  <c r="AA203" i="9"/>
  <c r="AA202" i="9"/>
  <c r="AA201" i="9"/>
  <c r="AA200" i="9"/>
  <c r="AA199" i="9"/>
  <c r="AA198" i="9"/>
  <c r="AA197" i="9"/>
  <c r="AA196" i="9"/>
  <c r="AA195" i="9"/>
  <c r="AA194" i="9"/>
  <c r="AA193" i="9"/>
  <c r="AA192" i="9"/>
  <c r="AA191" i="9"/>
  <c r="AA190" i="9"/>
  <c r="AA189" i="9"/>
  <c r="AA188" i="9"/>
  <c r="AA187" i="9"/>
  <c r="AA186" i="9"/>
  <c r="AA185" i="9"/>
  <c r="AA184" i="9"/>
  <c r="AA183" i="9"/>
  <c r="AA182" i="9"/>
  <c r="AA181" i="9"/>
  <c r="AA180" i="9"/>
  <c r="AA179" i="9"/>
  <c r="AA178" i="9"/>
  <c r="AA177" i="9"/>
  <c r="AA176" i="9"/>
  <c r="AA175" i="9"/>
  <c r="AA174" i="9"/>
  <c r="AA173" i="9"/>
  <c r="AA172" i="9"/>
  <c r="AA171" i="9"/>
  <c r="AA170" i="9"/>
  <c r="AA169" i="9"/>
  <c r="AA168" i="9"/>
  <c r="AA167" i="9"/>
  <c r="AA166" i="9"/>
  <c r="AA165" i="9"/>
  <c r="AA164" i="9"/>
  <c r="AA163" i="9"/>
  <c r="AA162" i="9"/>
  <c r="AA161" i="9"/>
  <c r="AA160" i="9"/>
  <c r="AA159" i="9"/>
  <c r="AA158" i="9"/>
  <c r="AA157" i="9"/>
  <c r="AA156" i="9"/>
  <c r="AA155" i="9"/>
  <c r="AA154" i="9"/>
  <c r="AA153" i="9"/>
  <c r="AA152" i="9"/>
  <c r="AA151" i="9"/>
  <c r="AA150" i="9"/>
  <c r="AA149" i="9"/>
  <c r="AA148" i="9"/>
  <c r="AA147" i="9"/>
  <c r="AA146" i="9"/>
  <c r="AA145" i="9"/>
  <c r="AA144" i="9"/>
  <c r="AA143" i="9"/>
  <c r="AA142" i="9"/>
  <c r="AA141" i="9"/>
  <c r="AA140" i="9"/>
  <c r="AA139" i="9"/>
  <c r="AA138" i="9"/>
  <c r="AA137" i="9"/>
  <c r="AA136" i="9"/>
  <c r="AA135" i="9"/>
  <c r="AA134" i="9"/>
  <c r="AA133" i="9"/>
  <c r="AA132" i="9"/>
  <c r="AA131" i="9"/>
  <c r="AA130" i="9"/>
  <c r="AA129" i="9"/>
  <c r="AA128" i="9"/>
  <c r="AA127" i="9"/>
  <c r="AA126" i="9"/>
  <c r="AA125" i="9"/>
  <c r="AA124" i="9"/>
  <c r="AA123" i="9"/>
  <c r="AA122" i="9"/>
  <c r="AA121" i="9"/>
  <c r="AA120" i="9"/>
  <c r="AA119" i="9"/>
  <c r="AA118" i="9"/>
  <c r="AA117" i="9"/>
  <c r="AA116" i="9"/>
  <c r="AA115" i="9"/>
  <c r="AA114" i="9"/>
  <c r="AA113" i="9"/>
  <c r="AA112" i="9"/>
  <c r="AA111" i="9"/>
  <c r="AA110" i="9"/>
  <c r="AA109" i="9"/>
  <c r="AA108" i="9"/>
  <c r="AA107" i="9"/>
  <c r="AA106" i="9"/>
  <c r="AA105" i="9"/>
  <c r="AA104" i="9"/>
  <c r="AA103" i="9"/>
  <c r="AA102" i="9"/>
  <c r="AA101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R3" i="9"/>
  <c r="R511" i="9" s="1"/>
  <c r="S3" i="9"/>
  <c r="T3" i="9"/>
  <c r="U3" i="9"/>
  <c r="V3" i="9"/>
  <c r="W3" i="9"/>
  <c r="X3" i="9"/>
  <c r="X511" i="9" s="1"/>
  <c r="Y3" i="9"/>
  <c r="Y511" i="9" s="1"/>
  <c r="Z3" i="9"/>
  <c r="R4" i="9"/>
  <c r="S4" i="9"/>
  <c r="T4" i="9"/>
  <c r="U4" i="9"/>
  <c r="V4" i="9"/>
  <c r="V505" i="9" s="1"/>
  <c r="W4" i="9"/>
  <c r="X4" i="9"/>
  <c r="Y4" i="9"/>
  <c r="Z4" i="9"/>
  <c r="R5" i="9"/>
  <c r="S5" i="9"/>
  <c r="T5" i="9"/>
  <c r="U5" i="9"/>
  <c r="V5" i="9"/>
  <c r="W5" i="9"/>
  <c r="X5" i="9"/>
  <c r="Y5" i="9"/>
  <c r="Z5" i="9"/>
  <c r="R6" i="9"/>
  <c r="S6" i="9"/>
  <c r="T6" i="9"/>
  <c r="U6" i="9"/>
  <c r="V6" i="9"/>
  <c r="W6" i="9"/>
  <c r="X6" i="9"/>
  <c r="Y6" i="9"/>
  <c r="Z6" i="9"/>
  <c r="R7" i="9"/>
  <c r="S7" i="9"/>
  <c r="T7" i="9"/>
  <c r="U7" i="9"/>
  <c r="V7" i="9"/>
  <c r="W7" i="9"/>
  <c r="X7" i="9"/>
  <c r="Y7" i="9"/>
  <c r="Z7" i="9"/>
  <c r="R8" i="9"/>
  <c r="R506" i="9" s="1" a="1"/>
  <c r="R506" i="9" s="1"/>
  <c r="S8" i="9"/>
  <c r="T8" i="9"/>
  <c r="U8" i="9"/>
  <c r="V8" i="9"/>
  <c r="W8" i="9"/>
  <c r="X8" i="9"/>
  <c r="Y8" i="9"/>
  <c r="Z8" i="9"/>
  <c r="R9" i="9"/>
  <c r="S9" i="9"/>
  <c r="T9" i="9"/>
  <c r="U9" i="9"/>
  <c r="V9" i="9"/>
  <c r="W9" i="9"/>
  <c r="X9" i="9"/>
  <c r="Y9" i="9"/>
  <c r="Z9" i="9"/>
  <c r="R10" i="9"/>
  <c r="S10" i="9"/>
  <c r="T10" i="9"/>
  <c r="U10" i="9"/>
  <c r="V10" i="9"/>
  <c r="W10" i="9"/>
  <c r="X10" i="9"/>
  <c r="Y10" i="9"/>
  <c r="Z10" i="9"/>
  <c r="R11" i="9"/>
  <c r="S11" i="9"/>
  <c r="T11" i="9"/>
  <c r="U11" i="9"/>
  <c r="V11" i="9"/>
  <c r="W11" i="9"/>
  <c r="X11" i="9"/>
  <c r="Y11" i="9"/>
  <c r="Z11" i="9"/>
  <c r="R12" i="9"/>
  <c r="S12" i="9"/>
  <c r="T12" i="9"/>
  <c r="U12" i="9"/>
  <c r="V12" i="9"/>
  <c r="W12" i="9"/>
  <c r="X12" i="9"/>
  <c r="Y12" i="9"/>
  <c r="Z12" i="9"/>
  <c r="R13" i="9"/>
  <c r="S13" i="9"/>
  <c r="T13" i="9"/>
  <c r="U13" i="9"/>
  <c r="V13" i="9"/>
  <c r="W13" i="9"/>
  <c r="X13" i="9"/>
  <c r="Y13" i="9"/>
  <c r="Z13" i="9"/>
  <c r="R14" i="9"/>
  <c r="S14" i="9"/>
  <c r="T14" i="9"/>
  <c r="U14" i="9"/>
  <c r="V14" i="9"/>
  <c r="W14" i="9"/>
  <c r="X14" i="9"/>
  <c r="Y14" i="9"/>
  <c r="Z14" i="9"/>
  <c r="R15" i="9"/>
  <c r="S15" i="9"/>
  <c r="T15" i="9"/>
  <c r="U15" i="9"/>
  <c r="V15" i="9"/>
  <c r="W15" i="9"/>
  <c r="X15" i="9"/>
  <c r="Y15" i="9"/>
  <c r="Z15" i="9"/>
  <c r="R16" i="9"/>
  <c r="S16" i="9"/>
  <c r="T16" i="9"/>
  <c r="U16" i="9"/>
  <c r="V16" i="9"/>
  <c r="W16" i="9"/>
  <c r="X16" i="9"/>
  <c r="Y16" i="9"/>
  <c r="Z16" i="9"/>
  <c r="R17" i="9"/>
  <c r="S17" i="9"/>
  <c r="T17" i="9"/>
  <c r="U17" i="9"/>
  <c r="V17" i="9"/>
  <c r="W17" i="9"/>
  <c r="X17" i="9"/>
  <c r="Y17" i="9"/>
  <c r="Z17" i="9"/>
  <c r="R18" i="9"/>
  <c r="S18" i="9"/>
  <c r="T18" i="9"/>
  <c r="U18" i="9"/>
  <c r="V18" i="9"/>
  <c r="W18" i="9"/>
  <c r="X18" i="9"/>
  <c r="Y18" i="9"/>
  <c r="Z18" i="9"/>
  <c r="R19" i="9"/>
  <c r="S19" i="9"/>
  <c r="T19" i="9"/>
  <c r="U19" i="9"/>
  <c r="V19" i="9"/>
  <c r="W19" i="9"/>
  <c r="X19" i="9"/>
  <c r="Y19" i="9"/>
  <c r="Z19" i="9"/>
  <c r="R20" i="9"/>
  <c r="S20" i="9"/>
  <c r="T20" i="9"/>
  <c r="U20" i="9"/>
  <c r="V20" i="9"/>
  <c r="W20" i="9"/>
  <c r="X20" i="9"/>
  <c r="Y20" i="9"/>
  <c r="Z20" i="9"/>
  <c r="R21" i="9"/>
  <c r="S21" i="9"/>
  <c r="T21" i="9"/>
  <c r="U21" i="9"/>
  <c r="V21" i="9"/>
  <c r="W21" i="9"/>
  <c r="X21" i="9"/>
  <c r="Y21" i="9"/>
  <c r="Z21" i="9"/>
  <c r="R22" i="9"/>
  <c r="S22" i="9"/>
  <c r="T22" i="9"/>
  <c r="U22" i="9"/>
  <c r="V22" i="9"/>
  <c r="W22" i="9"/>
  <c r="X22" i="9"/>
  <c r="Y22" i="9"/>
  <c r="Z22" i="9"/>
  <c r="R23" i="9"/>
  <c r="S23" i="9"/>
  <c r="T23" i="9"/>
  <c r="U23" i="9"/>
  <c r="V23" i="9"/>
  <c r="W23" i="9"/>
  <c r="X23" i="9"/>
  <c r="Y23" i="9"/>
  <c r="Z23" i="9"/>
  <c r="R24" i="9"/>
  <c r="S24" i="9"/>
  <c r="T24" i="9"/>
  <c r="U24" i="9"/>
  <c r="V24" i="9"/>
  <c r="W24" i="9"/>
  <c r="X24" i="9"/>
  <c r="Y24" i="9"/>
  <c r="Z24" i="9"/>
  <c r="R25" i="9"/>
  <c r="S25" i="9"/>
  <c r="T25" i="9"/>
  <c r="U25" i="9"/>
  <c r="V25" i="9"/>
  <c r="W25" i="9"/>
  <c r="X25" i="9"/>
  <c r="Y25" i="9"/>
  <c r="Z25" i="9"/>
  <c r="R26" i="9"/>
  <c r="S26" i="9"/>
  <c r="T26" i="9"/>
  <c r="U26" i="9"/>
  <c r="V26" i="9"/>
  <c r="W26" i="9"/>
  <c r="X26" i="9"/>
  <c r="Y26" i="9"/>
  <c r="Z26" i="9"/>
  <c r="R27" i="9"/>
  <c r="S27" i="9"/>
  <c r="T27" i="9"/>
  <c r="U27" i="9"/>
  <c r="V27" i="9"/>
  <c r="W27" i="9"/>
  <c r="X27" i="9"/>
  <c r="Y27" i="9"/>
  <c r="Z27" i="9"/>
  <c r="R28" i="9"/>
  <c r="S28" i="9"/>
  <c r="T28" i="9"/>
  <c r="U28" i="9"/>
  <c r="V28" i="9"/>
  <c r="W28" i="9"/>
  <c r="X28" i="9"/>
  <c r="Y28" i="9"/>
  <c r="Z28" i="9"/>
  <c r="R29" i="9"/>
  <c r="S29" i="9"/>
  <c r="T29" i="9"/>
  <c r="U29" i="9"/>
  <c r="V29" i="9"/>
  <c r="W29" i="9"/>
  <c r="X29" i="9"/>
  <c r="Y29" i="9"/>
  <c r="Z29" i="9"/>
  <c r="R30" i="9"/>
  <c r="S30" i="9"/>
  <c r="T30" i="9"/>
  <c r="U30" i="9"/>
  <c r="V30" i="9"/>
  <c r="W30" i="9"/>
  <c r="X30" i="9"/>
  <c r="Y30" i="9"/>
  <c r="Z30" i="9"/>
  <c r="R31" i="9"/>
  <c r="S31" i="9"/>
  <c r="T31" i="9"/>
  <c r="U31" i="9"/>
  <c r="V31" i="9"/>
  <c r="W31" i="9"/>
  <c r="X31" i="9"/>
  <c r="Y31" i="9"/>
  <c r="Z31" i="9"/>
  <c r="R32" i="9"/>
  <c r="S32" i="9"/>
  <c r="T32" i="9"/>
  <c r="U32" i="9"/>
  <c r="V32" i="9"/>
  <c r="W32" i="9"/>
  <c r="X32" i="9"/>
  <c r="Y32" i="9"/>
  <c r="Z32" i="9"/>
  <c r="R33" i="9"/>
  <c r="S33" i="9"/>
  <c r="T33" i="9"/>
  <c r="U33" i="9"/>
  <c r="V33" i="9"/>
  <c r="W33" i="9"/>
  <c r="X33" i="9"/>
  <c r="Y33" i="9"/>
  <c r="Z33" i="9"/>
  <c r="R34" i="9"/>
  <c r="S34" i="9"/>
  <c r="T34" i="9"/>
  <c r="U34" i="9"/>
  <c r="V34" i="9"/>
  <c r="W34" i="9"/>
  <c r="X34" i="9"/>
  <c r="Y34" i="9"/>
  <c r="Z34" i="9"/>
  <c r="R35" i="9"/>
  <c r="S35" i="9"/>
  <c r="T35" i="9"/>
  <c r="U35" i="9"/>
  <c r="V35" i="9"/>
  <c r="W35" i="9"/>
  <c r="X35" i="9"/>
  <c r="Y35" i="9"/>
  <c r="Z35" i="9"/>
  <c r="R36" i="9"/>
  <c r="S36" i="9"/>
  <c r="T36" i="9"/>
  <c r="U36" i="9"/>
  <c r="V36" i="9"/>
  <c r="W36" i="9"/>
  <c r="X36" i="9"/>
  <c r="Y36" i="9"/>
  <c r="Z36" i="9"/>
  <c r="R37" i="9"/>
  <c r="S37" i="9"/>
  <c r="T37" i="9"/>
  <c r="U37" i="9"/>
  <c r="V37" i="9"/>
  <c r="W37" i="9"/>
  <c r="X37" i="9"/>
  <c r="Y37" i="9"/>
  <c r="Z37" i="9"/>
  <c r="R38" i="9"/>
  <c r="S38" i="9"/>
  <c r="T38" i="9"/>
  <c r="U38" i="9"/>
  <c r="V38" i="9"/>
  <c r="W38" i="9"/>
  <c r="X38" i="9"/>
  <c r="Y38" i="9"/>
  <c r="Z38" i="9"/>
  <c r="R39" i="9"/>
  <c r="S39" i="9"/>
  <c r="T39" i="9"/>
  <c r="U39" i="9"/>
  <c r="V39" i="9"/>
  <c r="W39" i="9"/>
  <c r="X39" i="9"/>
  <c r="Y39" i="9"/>
  <c r="Z39" i="9"/>
  <c r="R40" i="9"/>
  <c r="S40" i="9"/>
  <c r="T40" i="9"/>
  <c r="U40" i="9"/>
  <c r="V40" i="9"/>
  <c r="W40" i="9"/>
  <c r="X40" i="9"/>
  <c r="Y40" i="9"/>
  <c r="Z40" i="9"/>
  <c r="R41" i="9"/>
  <c r="S41" i="9"/>
  <c r="T41" i="9"/>
  <c r="U41" i="9"/>
  <c r="V41" i="9"/>
  <c r="W41" i="9"/>
  <c r="X41" i="9"/>
  <c r="Y41" i="9"/>
  <c r="Z41" i="9"/>
  <c r="R42" i="9"/>
  <c r="S42" i="9"/>
  <c r="T42" i="9"/>
  <c r="U42" i="9"/>
  <c r="V42" i="9"/>
  <c r="W42" i="9"/>
  <c r="X42" i="9"/>
  <c r="Y42" i="9"/>
  <c r="Z42" i="9"/>
  <c r="R43" i="9"/>
  <c r="S43" i="9"/>
  <c r="T43" i="9"/>
  <c r="U43" i="9"/>
  <c r="V43" i="9"/>
  <c r="W43" i="9"/>
  <c r="X43" i="9"/>
  <c r="Y43" i="9"/>
  <c r="Z43" i="9"/>
  <c r="R44" i="9"/>
  <c r="S44" i="9"/>
  <c r="T44" i="9"/>
  <c r="U44" i="9"/>
  <c r="V44" i="9"/>
  <c r="W44" i="9"/>
  <c r="X44" i="9"/>
  <c r="Y44" i="9"/>
  <c r="Z44" i="9"/>
  <c r="R45" i="9"/>
  <c r="S45" i="9"/>
  <c r="T45" i="9"/>
  <c r="U45" i="9"/>
  <c r="V45" i="9"/>
  <c r="W45" i="9"/>
  <c r="X45" i="9"/>
  <c r="Y45" i="9"/>
  <c r="Z45" i="9"/>
  <c r="R46" i="9"/>
  <c r="S46" i="9"/>
  <c r="T46" i="9"/>
  <c r="U46" i="9"/>
  <c r="V46" i="9"/>
  <c r="W46" i="9"/>
  <c r="X46" i="9"/>
  <c r="Y46" i="9"/>
  <c r="Z46" i="9"/>
  <c r="R47" i="9"/>
  <c r="S47" i="9"/>
  <c r="T47" i="9"/>
  <c r="U47" i="9"/>
  <c r="V47" i="9"/>
  <c r="W47" i="9"/>
  <c r="X47" i="9"/>
  <c r="Y47" i="9"/>
  <c r="Z47" i="9"/>
  <c r="R48" i="9"/>
  <c r="S48" i="9"/>
  <c r="T48" i="9"/>
  <c r="U48" i="9"/>
  <c r="V48" i="9"/>
  <c r="W48" i="9"/>
  <c r="X48" i="9"/>
  <c r="Y48" i="9"/>
  <c r="Z48" i="9"/>
  <c r="R49" i="9"/>
  <c r="S49" i="9"/>
  <c r="T49" i="9"/>
  <c r="U49" i="9"/>
  <c r="V49" i="9"/>
  <c r="W49" i="9"/>
  <c r="X49" i="9"/>
  <c r="Y49" i="9"/>
  <c r="Z49" i="9"/>
  <c r="R50" i="9"/>
  <c r="S50" i="9"/>
  <c r="T50" i="9"/>
  <c r="U50" i="9"/>
  <c r="V50" i="9"/>
  <c r="W50" i="9"/>
  <c r="X50" i="9"/>
  <c r="Y50" i="9"/>
  <c r="Z50" i="9"/>
  <c r="R51" i="9"/>
  <c r="S51" i="9"/>
  <c r="T51" i="9"/>
  <c r="U51" i="9"/>
  <c r="V51" i="9"/>
  <c r="W51" i="9"/>
  <c r="X51" i="9"/>
  <c r="Y51" i="9"/>
  <c r="Z51" i="9"/>
  <c r="R52" i="9"/>
  <c r="S52" i="9"/>
  <c r="T52" i="9"/>
  <c r="U52" i="9"/>
  <c r="V52" i="9"/>
  <c r="W52" i="9"/>
  <c r="X52" i="9"/>
  <c r="Y52" i="9"/>
  <c r="Z52" i="9"/>
  <c r="R53" i="9"/>
  <c r="S53" i="9"/>
  <c r="T53" i="9"/>
  <c r="U53" i="9"/>
  <c r="V53" i="9"/>
  <c r="W53" i="9"/>
  <c r="X53" i="9"/>
  <c r="Y53" i="9"/>
  <c r="Z53" i="9"/>
  <c r="R54" i="9"/>
  <c r="S54" i="9"/>
  <c r="T54" i="9"/>
  <c r="U54" i="9"/>
  <c r="V54" i="9"/>
  <c r="W54" i="9"/>
  <c r="X54" i="9"/>
  <c r="Y54" i="9"/>
  <c r="Z54" i="9"/>
  <c r="R55" i="9"/>
  <c r="S55" i="9"/>
  <c r="T55" i="9"/>
  <c r="U55" i="9"/>
  <c r="V55" i="9"/>
  <c r="W55" i="9"/>
  <c r="X55" i="9"/>
  <c r="Y55" i="9"/>
  <c r="Z55" i="9"/>
  <c r="R56" i="9"/>
  <c r="S56" i="9"/>
  <c r="T56" i="9"/>
  <c r="U56" i="9"/>
  <c r="V56" i="9"/>
  <c r="W56" i="9"/>
  <c r="X56" i="9"/>
  <c r="Y56" i="9"/>
  <c r="Z56" i="9"/>
  <c r="R57" i="9"/>
  <c r="S57" i="9"/>
  <c r="T57" i="9"/>
  <c r="U57" i="9"/>
  <c r="V57" i="9"/>
  <c r="W57" i="9"/>
  <c r="X57" i="9"/>
  <c r="Y57" i="9"/>
  <c r="Z57" i="9"/>
  <c r="R58" i="9"/>
  <c r="S58" i="9"/>
  <c r="T58" i="9"/>
  <c r="U58" i="9"/>
  <c r="V58" i="9"/>
  <c r="W58" i="9"/>
  <c r="X58" i="9"/>
  <c r="Y58" i="9"/>
  <c r="Z58" i="9"/>
  <c r="R59" i="9"/>
  <c r="S59" i="9"/>
  <c r="T59" i="9"/>
  <c r="U59" i="9"/>
  <c r="V59" i="9"/>
  <c r="W59" i="9"/>
  <c r="X59" i="9"/>
  <c r="Y59" i="9"/>
  <c r="Z59" i="9"/>
  <c r="R60" i="9"/>
  <c r="S60" i="9"/>
  <c r="T60" i="9"/>
  <c r="U60" i="9"/>
  <c r="V60" i="9"/>
  <c r="W60" i="9"/>
  <c r="X60" i="9"/>
  <c r="Y60" i="9"/>
  <c r="Z60" i="9"/>
  <c r="R61" i="9"/>
  <c r="S61" i="9"/>
  <c r="T61" i="9"/>
  <c r="U61" i="9"/>
  <c r="V61" i="9"/>
  <c r="W61" i="9"/>
  <c r="X61" i="9"/>
  <c r="Y61" i="9"/>
  <c r="Z61" i="9"/>
  <c r="R62" i="9"/>
  <c r="S62" i="9"/>
  <c r="T62" i="9"/>
  <c r="U62" i="9"/>
  <c r="V62" i="9"/>
  <c r="W62" i="9"/>
  <c r="X62" i="9"/>
  <c r="Y62" i="9"/>
  <c r="Z62" i="9"/>
  <c r="R63" i="9"/>
  <c r="S63" i="9"/>
  <c r="T63" i="9"/>
  <c r="U63" i="9"/>
  <c r="V63" i="9"/>
  <c r="W63" i="9"/>
  <c r="X63" i="9"/>
  <c r="Y63" i="9"/>
  <c r="Z63" i="9"/>
  <c r="R64" i="9"/>
  <c r="S64" i="9"/>
  <c r="T64" i="9"/>
  <c r="U64" i="9"/>
  <c r="V64" i="9"/>
  <c r="W64" i="9"/>
  <c r="X64" i="9"/>
  <c r="Y64" i="9"/>
  <c r="Z64" i="9"/>
  <c r="R65" i="9"/>
  <c r="S65" i="9"/>
  <c r="T65" i="9"/>
  <c r="U65" i="9"/>
  <c r="V65" i="9"/>
  <c r="W65" i="9"/>
  <c r="X65" i="9"/>
  <c r="Y65" i="9"/>
  <c r="Z65" i="9"/>
  <c r="R66" i="9"/>
  <c r="S66" i="9"/>
  <c r="T66" i="9"/>
  <c r="U66" i="9"/>
  <c r="V66" i="9"/>
  <c r="W66" i="9"/>
  <c r="X66" i="9"/>
  <c r="Y66" i="9"/>
  <c r="Z66" i="9"/>
  <c r="R67" i="9"/>
  <c r="S67" i="9"/>
  <c r="T67" i="9"/>
  <c r="U67" i="9"/>
  <c r="V67" i="9"/>
  <c r="W67" i="9"/>
  <c r="X67" i="9"/>
  <c r="Y67" i="9"/>
  <c r="Z67" i="9"/>
  <c r="R68" i="9"/>
  <c r="S68" i="9"/>
  <c r="T68" i="9"/>
  <c r="U68" i="9"/>
  <c r="V68" i="9"/>
  <c r="W68" i="9"/>
  <c r="X68" i="9"/>
  <c r="Y68" i="9"/>
  <c r="Z68" i="9"/>
  <c r="R69" i="9"/>
  <c r="S69" i="9"/>
  <c r="T69" i="9"/>
  <c r="U69" i="9"/>
  <c r="V69" i="9"/>
  <c r="W69" i="9"/>
  <c r="X69" i="9"/>
  <c r="Y69" i="9"/>
  <c r="Z69" i="9"/>
  <c r="R70" i="9"/>
  <c r="S70" i="9"/>
  <c r="T70" i="9"/>
  <c r="U70" i="9"/>
  <c r="V70" i="9"/>
  <c r="W70" i="9"/>
  <c r="X70" i="9"/>
  <c r="Y70" i="9"/>
  <c r="Z70" i="9"/>
  <c r="R71" i="9"/>
  <c r="S71" i="9"/>
  <c r="T71" i="9"/>
  <c r="U71" i="9"/>
  <c r="V71" i="9"/>
  <c r="W71" i="9"/>
  <c r="X71" i="9"/>
  <c r="Y71" i="9"/>
  <c r="Z71" i="9"/>
  <c r="R72" i="9"/>
  <c r="S72" i="9"/>
  <c r="T72" i="9"/>
  <c r="U72" i="9"/>
  <c r="V72" i="9"/>
  <c r="W72" i="9"/>
  <c r="X72" i="9"/>
  <c r="Y72" i="9"/>
  <c r="Z72" i="9"/>
  <c r="R73" i="9"/>
  <c r="S73" i="9"/>
  <c r="T73" i="9"/>
  <c r="U73" i="9"/>
  <c r="V73" i="9"/>
  <c r="W73" i="9"/>
  <c r="X73" i="9"/>
  <c r="Y73" i="9"/>
  <c r="Z73" i="9"/>
  <c r="R74" i="9"/>
  <c r="S74" i="9"/>
  <c r="T74" i="9"/>
  <c r="U74" i="9"/>
  <c r="V74" i="9"/>
  <c r="W74" i="9"/>
  <c r="X74" i="9"/>
  <c r="Y74" i="9"/>
  <c r="Z74" i="9"/>
  <c r="R75" i="9"/>
  <c r="S75" i="9"/>
  <c r="T75" i="9"/>
  <c r="U75" i="9"/>
  <c r="V75" i="9"/>
  <c r="W75" i="9"/>
  <c r="X75" i="9"/>
  <c r="Y75" i="9"/>
  <c r="Z75" i="9"/>
  <c r="R76" i="9"/>
  <c r="S76" i="9"/>
  <c r="T76" i="9"/>
  <c r="U76" i="9"/>
  <c r="V76" i="9"/>
  <c r="W76" i="9"/>
  <c r="X76" i="9"/>
  <c r="Y76" i="9"/>
  <c r="Z76" i="9"/>
  <c r="R77" i="9"/>
  <c r="S77" i="9"/>
  <c r="T77" i="9"/>
  <c r="U77" i="9"/>
  <c r="V77" i="9"/>
  <c r="W77" i="9"/>
  <c r="X77" i="9"/>
  <c r="Y77" i="9"/>
  <c r="Z77" i="9"/>
  <c r="R78" i="9"/>
  <c r="S78" i="9"/>
  <c r="T78" i="9"/>
  <c r="U78" i="9"/>
  <c r="V78" i="9"/>
  <c r="W78" i="9"/>
  <c r="X78" i="9"/>
  <c r="Y78" i="9"/>
  <c r="Z78" i="9"/>
  <c r="R79" i="9"/>
  <c r="S79" i="9"/>
  <c r="T79" i="9"/>
  <c r="U79" i="9"/>
  <c r="V79" i="9"/>
  <c r="W79" i="9"/>
  <c r="X79" i="9"/>
  <c r="Y79" i="9"/>
  <c r="Z79" i="9"/>
  <c r="R80" i="9"/>
  <c r="S80" i="9"/>
  <c r="T80" i="9"/>
  <c r="U80" i="9"/>
  <c r="V80" i="9"/>
  <c r="W80" i="9"/>
  <c r="X80" i="9"/>
  <c r="Y80" i="9"/>
  <c r="Z80" i="9"/>
  <c r="R81" i="9"/>
  <c r="S81" i="9"/>
  <c r="T81" i="9"/>
  <c r="U81" i="9"/>
  <c r="V81" i="9"/>
  <c r="W81" i="9"/>
  <c r="X81" i="9"/>
  <c r="Y81" i="9"/>
  <c r="Z81" i="9"/>
  <c r="R82" i="9"/>
  <c r="S82" i="9"/>
  <c r="T82" i="9"/>
  <c r="U82" i="9"/>
  <c r="V82" i="9"/>
  <c r="W82" i="9"/>
  <c r="X82" i="9"/>
  <c r="Y82" i="9"/>
  <c r="Z82" i="9"/>
  <c r="R83" i="9"/>
  <c r="S83" i="9"/>
  <c r="T83" i="9"/>
  <c r="U83" i="9"/>
  <c r="V83" i="9"/>
  <c r="W83" i="9"/>
  <c r="X83" i="9"/>
  <c r="Y83" i="9"/>
  <c r="Z83" i="9"/>
  <c r="R84" i="9"/>
  <c r="S84" i="9"/>
  <c r="T84" i="9"/>
  <c r="U84" i="9"/>
  <c r="V84" i="9"/>
  <c r="W84" i="9"/>
  <c r="X84" i="9"/>
  <c r="Y84" i="9"/>
  <c r="Z84" i="9"/>
  <c r="R85" i="9"/>
  <c r="S85" i="9"/>
  <c r="T85" i="9"/>
  <c r="U85" i="9"/>
  <c r="V85" i="9"/>
  <c r="W85" i="9"/>
  <c r="X85" i="9"/>
  <c r="Y85" i="9"/>
  <c r="Z85" i="9"/>
  <c r="R86" i="9"/>
  <c r="S86" i="9"/>
  <c r="T86" i="9"/>
  <c r="U86" i="9"/>
  <c r="V86" i="9"/>
  <c r="W86" i="9"/>
  <c r="X86" i="9"/>
  <c r="Y86" i="9"/>
  <c r="Z86" i="9"/>
  <c r="R87" i="9"/>
  <c r="S87" i="9"/>
  <c r="T87" i="9"/>
  <c r="U87" i="9"/>
  <c r="V87" i="9"/>
  <c r="W87" i="9"/>
  <c r="X87" i="9"/>
  <c r="Y87" i="9"/>
  <c r="Z87" i="9"/>
  <c r="R88" i="9"/>
  <c r="S88" i="9"/>
  <c r="T88" i="9"/>
  <c r="U88" i="9"/>
  <c r="V88" i="9"/>
  <c r="W88" i="9"/>
  <c r="X88" i="9"/>
  <c r="Y88" i="9"/>
  <c r="Z88" i="9"/>
  <c r="R89" i="9"/>
  <c r="S89" i="9"/>
  <c r="T89" i="9"/>
  <c r="U89" i="9"/>
  <c r="V89" i="9"/>
  <c r="W89" i="9"/>
  <c r="X89" i="9"/>
  <c r="Y89" i="9"/>
  <c r="Z89" i="9"/>
  <c r="R90" i="9"/>
  <c r="S90" i="9"/>
  <c r="T90" i="9"/>
  <c r="U90" i="9"/>
  <c r="V90" i="9"/>
  <c r="W90" i="9"/>
  <c r="X90" i="9"/>
  <c r="Y90" i="9"/>
  <c r="Z90" i="9"/>
  <c r="R91" i="9"/>
  <c r="S91" i="9"/>
  <c r="T91" i="9"/>
  <c r="U91" i="9"/>
  <c r="V91" i="9"/>
  <c r="W91" i="9"/>
  <c r="X91" i="9"/>
  <c r="Y91" i="9"/>
  <c r="Z91" i="9"/>
  <c r="R92" i="9"/>
  <c r="S92" i="9"/>
  <c r="T92" i="9"/>
  <c r="U92" i="9"/>
  <c r="V92" i="9"/>
  <c r="W92" i="9"/>
  <c r="X92" i="9"/>
  <c r="Y92" i="9"/>
  <c r="Z92" i="9"/>
  <c r="R93" i="9"/>
  <c r="S93" i="9"/>
  <c r="T93" i="9"/>
  <c r="U93" i="9"/>
  <c r="V93" i="9"/>
  <c r="W93" i="9"/>
  <c r="X93" i="9"/>
  <c r="Y93" i="9"/>
  <c r="Z93" i="9"/>
  <c r="R94" i="9"/>
  <c r="S94" i="9"/>
  <c r="T94" i="9"/>
  <c r="U94" i="9"/>
  <c r="V94" i="9"/>
  <c r="W94" i="9"/>
  <c r="X94" i="9"/>
  <c r="Y94" i="9"/>
  <c r="Z94" i="9"/>
  <c r="R95" i="9"/>
  <c r="S95" i="9"/>
  <c r="T95" i="9"/>
  <c r="U95" i="9"/>
  <c r="V95" i="9"/>
  <c r="W95" i="9"/>
  <c r="X95" i="9"/>
  <c r="Y95" i="9"/>
  <c r="Z95" i="9"/>
  <c r="R96" i="9"/>
  <c r="S96" i="9"/>
  <c r="T96" i="9"/>
  <c r="U96" i="9"/>
  <c r="V96" i="9"/>
  <c r="W96" i="9"/>
  <c r="X96" i="9"/>
  <c r="Y96" i="9"/>
  <c r="Z96" i="9"/>
  <c r="R97" i="9"/>
  <c r="S97" i="9"/>
  <c r="T97" i="9"/>
  <c r="U97" i="9"/>
  <c r="V97" i="9"/>
  <c r="W97" i="9"/>
  <c r="X97" i="9"/>
  <c r="Y97" i="9"/>
  <c r="Z97" i="9"/>
  <c r="R98" i="9"/>
  <c r="S98" i="9"/>
  <c r="T98" i="9"/>
  <c r="U98" i="9"/>
  <c r="V98" i="9"/>
  <c r="W98" i="9"/>
  <c r="X98" i="9"/>
  <c r="Y98" i="9"/>
  <c r="Z98" i="9"/>
  <c r="R99" i="9"/>
  <c r="S99" i="9"/>
  <c r="T99" i="9"/>
  <c r="U99" i="9"/>
  <c r="V99" i="9"/>
  <c r="W99" i="9"/>
  <c r="X99" i="9"/>
  <c r="Y99" i="9"/>
  <c r="Z99" i="9"/>
  <c r="R100" i="9"/>
  <c r="S100" i="9"/>
  <c r="T100" i="9"/>
  <c r="U100" i="9"/>
  <c r="V100" i="9"/>
  <c r="W100" i="9"/>
  <c r="X100" i="9"/>
  <c r="Y100" i="9"/>
  <c r="Z100" i="9"/>
  <c r="R101" i="9"/>
  <c r="S101" i="9"/>
  <c r="T101" i="9"/>
  <c r="U101" i="9"/>
  <c r="V101" i="9"/>
  <c r="W101" i="9"/>
  <c r="X101" i="9"/>
  <c r="Y101" i="9"/>
  <c r="Z101" i="9"/>
  <c r="R102" i="9"/>
  <c r="S102" i="9"/>
  <c r="T102" i="9"/>
  <c r="U102" i="9"/>
  <c r="V102" i="9"/>
  <c r="W102" i="9"/>
  <c r="X102" i="9"/>
  <c r="Y102" i="9"/>
  <c r="Z102" i="9"/>
  <c r="R103" i="9"/>
  <c r="S103" i="9"/>
  <c r="T103" i="9"/>
  <c r="U103" i="9"/>
  <c r="V103" i="9"/>
  <c r="W103" i="9"/>
  <c r="X103" i="9"/>
  <c r="Y103" i="9"/>
  <c r="Z103" i="9"/>
  <c r="R104" i="9"/>
  <c r="S104" i="9"/>
  <c r="T104" i="9"/>
  <c r="U104" i="9"/>
  <c r="V104" i="9"/>
  <c r="W104" i="9"/>
  <c r="X104" i="9"/>
  <c r="Y104" i="9"/>
  <c r="Z104" i="9"/>
  <c r="R105" i="9"/>
  <c r="S105" i="9"/>
  <c r="T105" i="9"/>
  <c r="U105" i="9"/>
  <c r="V105" i="9"/>
  <c r="W105" i="9"/>
  <c r="X105" i="9"/>
  <c r="Y105" i="9"/>
  <c r="Z105" i="9"/>
  <c r="R106" i="9"/>
  <c r="S106" i="9"/>
  <c r="T106" i="9"/>
  <c r="U106" i="9"/>
  <c r="V106" i="9"/>
  <c r="W106" i="9"/>
  <c r="X106" i="9"/>
  <c r="Y106" i="9"/>
  <c r="Z106" i="9"/>
  <c r="R107" i="9"/>
  <c r="S107" i="9"/>
  <c r="T107" i="9"/>
  <c r="U107" i="9"/>
  <c r="V107" i="9"/>
  <c r="W107" i="9"/>
  <c r="X107" i="9"/>
  <c r="Y107" i="9"/>
  <c r="Z107" i="9"/>
  <c r="R108" i="9"/>
  <c r="S108" i="9"/>
  <c r="T108" i="9"/>
  <c r="U108" i="9"/>
  <c r="V108" i="9"/>
  <c r="W108" i="9"/>
  <c r="X108" i="9"/>
  <c r="Y108" i="9"/>
  <c r="Z108" i="9"/>
  <c r="R109" i="9"/>
  <c r="S109" i="9"/>
  <c r="T109" i="9"/>
  <c r="U109" i="9"/>
  <c r="V109" i="9"/>
  <c r="W109" i="9"/>
  <c r="X109" i="9"/>
  <c r="Y109" i="9"/>
  <c r="Z109" i="9"/>
  <c r="R110" i="9"/>
  <c r="S110" i="9"/>
  <c r="T110" i="9"/>
  <c r="U110" i="9"/>
  <c r="V110" i="9"/>
  <c r="W110" i="9"/>
  <c r="X110" i="9"/>
  <c r="Y110" i="9"/>
  <c r="Z110" i="9"/>
  <c r="R111" i="9"/>
  <c r="S111" i="9"/>
  <c r="T111" i="9"/>
  <c r="U111" i="9"/>
  <c r="V111" i="9"/>
  <c r="W111" i="9"/>
  <c r="X111" i="9"/>
  <c r="Y111" i="9"/>
  <c r="Z111" i="9"/>
  <c r="R112" i="9"/>
  <c r="S112" i="9"/>
  <c r="T112" i="9"/>
  <c r="U112" i="9"/>
  <c r="V112" i="9"/>
  <c r="W112" i="9"/>
  <c r="X112" i="9"/>
  <c r="Y112" i="9"/>
  <c r="Z112" i="9"/>
  <c r="R113" i="9"/>
  <c r="S113" i="9"/>
  <c r="T113" i="9"/>
  <c r="U113" i="9"/>
  <c r="V113" i="9"/>
  <c r="W113" i="9"/>
  <c r="X113" i="9"/>
  <c r="Y113" i="9"/>
  <c r="Z113" i="9"/>
  <c r="R114" i="9"/>
  <c r="S114" i="9"/>
  <c r="T114" i="9"/>
  <c r="U114" i="9"/>
  <c r="V114" i="9"/>
  <c r="W114" i="9"/>
  <c r="X114" i="9"/>
  <c r="Y114" i="9"/>
  <c r="Z114" i="9"/>
  <c r="R115" i="9"/>
  <c r="S115" i="9"/>
  <c r="T115" i="9"/>
  <c r="U115" i="9"/>
  <c r="V115" i="9"/>
  <c r="W115" i="9"/>
  <c r="X115" i="9"/>
  <c r="Y115" i="9"/>
  <c r="Z115" i="9"/>
  <c r="R116" i="9"/>
  <c r="S116" i="9"/>
  <c r="T116" i="9"/>
  <c r="U116" i="9"/>
  <c r="V116" i="9"/>
  <c r="W116" i="9"/>
  <c r="X116" i="9"/>
  <c r="Y116" i="9"/>
  <c r="Z116" i="9"/>
  <c r="R117" i="9"/>
  <c r="S117" i="9"/>
  <c r="T117" i="9"/>
  <c r="U117" i="9"/>
  <c r="V117" i="9"/>
  <c r="W117" i="9"/>
  <c r="X117" i="9"/>
  <c r="Y117" i="9"/>
  <c r="Z117" i="9"/>
  <c r="R118" i="9"/>
  <c r="S118" i="9"/>
  <c r="T118" i="9"/>
  <c r="U118" i="9"/>
  <c r="V118" i="9"/>
  <c r="W118" i="9"/>
  <c r="X118" i="9"/>
  <c r="Y118" i="9"/>
  <c r="Z118" i="9"/>
  <c r="R119" i="9"/>
  <c r="S119" i="9"/>
  <c r="T119" i="9"/>
  <c r="U119" i="9"/>
  <c r="V119" i="9"/>
  <c r="W119" i="9"/>
  <c r="X119" i="9"/>
  <c r="Y119" i="9"/>
  <c r="Z119" i="9"/>
  <c r="R120" i="9"/>
  <c r="S120" i="9"/>
  <c r="T120" i="9"/>
  <c r="U120" i="9"/>
  <c r="V120" i="9"/>
  <c r="W120" i="9"/>
  <c r="X120" i="9"/>
  <c r="Y120" i="9"/>
  <c r="Z120" i="9"/>
  <c r="R121" i="9"/>
  <c r="S121" i="9"/>
  <c r="T121" i="9"/>
  <c r="U121" i="9"/>
  <c r="V121" i="9"/>
  <c r="W121" i="9"/>
  <c r="X121" i="9"/>
  <c r="Y121" i="9"/>
  <c r="Z121" i="9"/>
  <c r="R122" i="9"/>
  <c r="S122" i="9"/>
  <c r="T122" i="9"/>
  <c r="U122" i="9"/>
  <c r="V122" i="9"/>
  <c r="W122" i="9"/>
  <c r="X122" i="9"/>
  <c r="Y122" i="9"/>
  <c r="Z122" i="9"/>
  <c r="R123" i="9"/>
  <c r="S123" i="9"/>
  <c r="T123" i="9"/>
  <c r="U123" i="9"/>
  <c r="V123" i="9"/>
  <c r="W123" i="9"/>
  <c r="X123" i="9"/>
  <c r="Y123" i="9"/>
  <c r="Z123" i="9"/>
  <c r="R124" i="9"/>
  <c r="S124" i="9"/>
  <c r="T124" i="9"/>
  <c r="U124" i="9"/>
  <c r="V124" i="9"/>
  <c r="W124" i="9"/>
  <c r="X124" i="9"/>
  <c r="Y124" i="9"/>
  <c r="Z124" i="9"/>
  <c r="R125" i="9"/>
  <c r="S125" i="9"/>
  <c r="T125" i="9"/>
  <c r="U125" i="9"/>
  <c r="V125" i="9"/>
  <c r="W125" i="9"/>
  <c r="X125" i="9"/>
  <c r="Y125" i="9"/>
  <c r="Z125" i="9"/>
  <c r="R126" i="9"/>
  <c r="S126" i="9"/>
  <c r="T126" i="9"/>
  <c r="U126" i="9"/>
  <c r="V126" i="9"/>
  <c r="W126" i="9"/>
  <c r="X126" i="9"/>
  <c r="Y126" i="9"/>
  <c r="Z126" i="9"/>
  <c r="R127" i="9"/>
  <c r="S127" i="9"/>
  <c r="T127" i="9"/>
  <c r="U127" i="9"/>
  <c r="V127" i="9"/>
  <c r="W127" i="9"/>
  <c r="X127" i="9"/>
  <c r="Y127" i="9"/>
  <c r="Z127" i="9"/>
  <c r="R128" i="9"/>
  <c r="S128" i="9"/>
  <c r="T128" i="9"/>
  <c r="U128" i="9"/>
  <c r="V128" i="9"/>
  <c r="W128" i="9"/>
  <c r="X128" i="9"/>
  <c r="Y128" i="9"/>
  <c r="Z128" i="9"/>
  <c r="R129" i="9"/>
  <c r="S129" i="9"/>
  <c r="T129" i="9"/>
  <c r="U129" i="9"/>
  <c r="V129" i="9"/>
  <c r="W129" i="9"/>
  <c r="X129" i="9"/>
  <c r="Y129" i="9"/>
  <c r="Z129" i="9"/>
  <c r="R130" i="9"/>
  <c r="S130" i="9"/>
  <c r="T130" i="9"/>
  <c r="U130" i="9"/>
  <c r="V130" i="9"/>
  <c r="W130" i="9"/>
  <c r="X130" i="9"/>
  <c r="Y130" i="9"/>
  <c r="Z130" i="9"/>
  <c r="R131" i="9"/>
  <c r="S131" i="9"/>
  <c r="T131" i="9"/>
  <c r="U131" i="9"/>
  <c r="V131" i="9"/>
  <c r="W131" i="9"/>
  <c r="X131" i="9"/>
  <c r="Y131" i="9"/>
  <c r="Z131" i="9"/>
  <c r="R132" i="9"/>
  <c r="S132" i="9"/>
  <c r="T132" i="9"/>
  <c r="U132" i="9"/>
  <c r="V132" i="9"/>
  <c r="W132" i="9"/>
  <c r="X132" i="9"/>
  <c r="Y132" i="9"/>
  <c r="Z132" i="9"/>
  <c r="R133" i="9"/>
  <c r="S133" i="9"/>
  <c r="T133" i="9"/>
  <c r="U133" i="9"/>
  <c r="V133" i="9"/>
  <c r="W133" i="9"/>
  <c r="X133" i="9"/>
  <c r="Y133" i="9"/>
  <c r="Z133" i="9"/>
  <c r="R134" i="9"/>
  <c r="S134" i="9"/>
  <c r="T134" i="9"/>
  <c r="U134" i="9"/>
  <c r="V134" i="9"/>
  <c r="W134" i="9"/>
  <c r="X134" i="9"/>
  <c r="Y134" i="9"/>
  <c r="Z134" i="9"/>
  <c r="R135" i="9"/>
  <c r="S135" i="9"/>
  <c r="T135" i="9"/>
  <c r="U135" i="9"/>
  <c r="V135" i="9"/>
  <c r="W135" i="9"/>
  <c r="X135" i="9"/>
  <c r="Y135" i="9"/>
  <c r="Z135" i="9"/>
  <c r="R136" i="9"/>
  <c r="S136" i="9"/>
  <c r="T136" i="9"/>
  <c r="U136" i="9"/>
  <c r="V136" i="9"/>
  <c r="W136" i="9"/>
  <c r="X136" i="9"/>
  <c r="Y136" i="9"/>
  <c r="Z136" i="9"/>
  <c r="R137" i="9"/>
  <c r="S137" i="9"/>
  <c r="T137" i="9"/>
  <c r="U137" i="9"/>
  <c r="V137" i="9"/>
  <c r="W137" i="9"/>
  <c r="X137" i="9"/>
  <c r="Y137" i="9"/>
  <c r="Z137" i="9"/>
  <c r="R138" i="9"/>
  <c r="S138" i="9"/>
  <c r="T138" i="9"/>
  <c r="U138" i="9"/>
  <c r="V138" i="9"/>
  <c r="W138" i="9"/>
  <c r="X138" i="9"/>
  <c r="Y138" i="9"/>
  <c r="Z138" i="9"/>
  <c r="R139" i="9"/>
  <c r="S139" i="9"/>
  <c r="T139" i="9"/>
  <c r="U139" i="9"/>
  <c r="V139" i="9"/>
  <c r="W139" i="9"/>
  <c r="X139" i="9"/>
  <c r="Y139" i="9"/>
  <c r="Z139" i="9"/>
  <c r="R140" i="9"/>
  <c r="S140" i="9"/>
  <c r="T140" i="9"/>
  <c r="U140" i="9"/>
  <c r="V140" i="9"/>
  <c r="W140" i="9"/>
  <c r="X140" i="9"/>
  <c r="Y140" i="9"/>
  <c r="Z140" i="9"/>
  <c r="R141" i="9"/>
  <c r="S141" i="9"/>
  <c r="T141" i="9"/>
  <c r="U141" i="9"/>
  <c r="V141" i="9"/>
  <c r="W141" i="9"/>
  <c r="X141" i="9"/>
  <c r="Y141" i="9"/>
  <c r="Z141" i="9"/>
  <c r="R142" i="9"/>
  <c r="S142" i="9"/>
  <c r="T142" i="9"/>
  <c r="U142" i="9"/>
  <c r="V142" i="9"/>
  <c r="W142" i="9"/>
  <c r="X142" i="9"/>
  <c r="Y142" i="9"/>
  <c r="Z142" i="9"/>
  <c r="R143" i="9"/>
  <c r="S143" i="9"/>
  <c r="T143" i="9"/>
  <c r="U143" i="9"/>
  <c r="V143" i="9"/>
  <c r="W143" i="9"/>
  <c r="X143" i="9"/>
  <c r="Y143" i="9"/>
  <c r="Z143" i="9"/>
  <c r="R144" i="9"/>
  <c r="S144" i="9"/>
  <c r="T144" i="9"/>
  <c r="U144" i="9"/>
  <c r="V144" i="9"/>
  <c r="W144" i="9"/>
  <c r="X144" i="9"/>
  <c r="Y144" i="9"/>
  <c r="Z144" i="9"/>
  <c r="R145" i="9"/>
  <c r="S145" i="9"/>
  <c r="T145" i="9"/>
  <c r="U145" i="9"/>
  <c r="V145" i="9"/>
  <c r="W145" i="9"/>
  <c r="X145" i="9"/>
  <c r="Y145" i="9"/>
  <c r="Z145" i="9"/>
  <c r="R146" i="9"/>
  <c r="S146" i="9"/>
  <c r="T146" i="9"/>
  <c r="U146" i="9"/>
  <c r="V146" i="9"/>
  <c r="W146" i="9"/>
  <c r="X146" i="9"/>
  <c r="Y146" i="9"/>
  <c r="Z146" i="9"/>
  <c r="R147" i="9"/>
  <c r="S147" i="9"/>
  <c r="T147" i="9"/>
  <c r="U147" i="9"/>
  <c r="V147" i="9"/>
  <c r="W147" i="9"/>
  <c r="X147" i="9"/>
  <c r="Y147" i="9"/>
  <c r="Z147" i="9"/>
  <c r="R148" i="9"/>
  <c r="S148" i="9"/>
  <c r="T148" i="9"/>
  <c r="U148" i="9"/>
  <c r="V148" i="9"/>
  <c r="W148" i="9"/>
  <c r="X148" i="9"/>
  <c r="Y148" i="9"/>
  <c r="Z148" i="9"/>
  <c r="R149" i="9"/>
  <c r="S149" i="9"/>
  <c r="T149" i="9"/>
  <c r="U149" i="9"/>
  <c r="V149" i="9"/>
  <c r="W149" i="9"/>
  <c r="X149" i="9"/>
  <c r="Y149" i="9"/>
  <c r="Z149" i="9"/>
  <c r="R150" i="9"/>
  <c r="S150" i="9"/>
  <c r="T150" i="9"/>
  <c r="U150" i="9"/>
  <c r="V150" i="9"/>
  <c r="W150" i="9"/>
  <c r="X150" i="9"/>
  <c r="Y150" i="9"/>
  <c r="Z150" i="9"/>
  <c r="R151" i="9"/>
  <c r="S151" i="9"/>
  <c r="T151" i="9"/>
  <c r="U151" i="9"/>
  <c r="V151" i="9"/>
  <c r="W151" i="9"/>
  <c r="X151" i="9"/>
  <c r="Y151" i="9"/>
  <c r="Z151" i="9"/>
  <c r="R152" i="9"/>
  <c r="S152" i="9"/>
  <c r="T152" i="9"/>
  <c r="U152" i="9"/>
  <c r="V152" i="9"/>
  <c r="W152" i="9"/>
  <c r="X152" i="9"/>
  <c r="Y152" i="9"/>
  <c r="Z152" i="9"/>
  <c r="R153" i="9"/>
  <c r="S153" i="9"/>
  <c r="T153" i="9"/>
  <c r="U153" i="9"/>
  <c r="V153" i="9"/>
  <c r="W153" i="9"/>
  <c r="X153" i="9"/>
  <c r="Y153" i="9"/>
  <c r="Z153" i="9"/>
  <c r="R154" i="9"/>
  <c r="S154" i="9"/>
  <c r="T154" i="9"/>
  <c r="U154" i="9"/>
  <c r="V154" i="9"/>
  <c r="W154" i="9"/>
  <c r="X154" i="9"/>
  <c r="Y154" i="9"/>
  <c r="Z154" i="9"/>
  <c r="R155" i="9"/>
  <c r="S155" i="9"/>
  <c r="T155" i="9"/>
  <c r="U155" i="9"/>
  <c r="V155" i="9"/>
  <c r="W155" i="9"/>
  <c r="X155" i="9"/>
  <c r="Y155" i="9"/>
  <c r="Z155" i="9"/>
  <c r="R156" i="9"/>
  <c r="S156" i="9"/>
  <c r="T156" i="9"/>
  <c r="U156" i="9"/>
  <c r="V156" i="9"/>
  <c r="W156" i="9"/>
  <c r="X156" i="9"/>
  <c r="Y156" i="9"/>
  <c r="Z156" i="9"/>
  <c r="R157" i="9"/>
  <c r="S157" i="9"/>
  <c r="T157" i="9"/>
  <c r="U157" i="9"/>
  <c r="V157" i="9"/>
  <c r="W157" i="9"/>
  <c r="X157" i="9"/>
  <c r="Y157" i="9"/>
  <c r="Z157" i="9"/>
  <c r="R158" i="9"/>
  <c r="S158" i="9"/>
  <c r="T158" i="9"/>
  <c r="U158" i="9"/>
  <c r="V158" i="9"/>
  <c r="W158" i="9"/>
  <c r="X158" i="9"/>
  <c r="Y158" i="9"/>
  <c r="Z158" i="9"/>
  <c r="R159" i="9"/>
  <c r="S159" i="9"/>
  <c r="T159" i="9"/>
  <c r="U159" i="9"/>
  <c r="V159" i="9"/>
  <c r="W159" i="9"/>
  <c r="X159" i="9"/>
  <c r="Y159" i="9"/>
  <c r="Z159" i="9"/>
  <c r="R160" i="9"/>
  <c r="S160" i="9"/>
  <c r="T160" i="9"/>
  <c r="U160" i="9"/>
  <c r="V160" i="9"/>
  <c r="W160" i="9"/>
  <c r="X160" i="9"/>
  <c r="Y160" i="9"/>
  <c r="Z160" i="9"/>
  <c r="R161" i="9"/>
  <c r="S161" i="9"/>
  <c r="T161" i="9"/>
  <c r="U161" i="9"/>
  <c r="V161" i="9"/>
  <c r="W161" i="9"/>
  <c r="X161" i="9"/>
  <c r="Y161" i="9"/>
  <c r="Z161" i="9"/>
  <c r="R162" i="9"/>
  <c r="S162" i="9"/>
  <c r="T162" i="9"/>
  <c r="U162" i="9"/>
  <c r="V162" i="9"/>
  <c r="W162" i="9"/>
  <c r="X162" i="9"/>
  <c r="Y162" i="9"/>
  <c r="Z162" i="9"/>
  <c r="R163" i="9"/>
  <c r="S163" i="9"/>
  <c r="T163" i="9"/>
  <c r="U163" i="9"/>
  <c r="V163" i="9"/>
  <c r="W163" i="9"/>
  <c r="X163" i="9"/>
  <c r="Y163" i="9"/>
  <c r="Z163" i="9"/>
  <c r="R164" i="9"/>
  <c r="S164" i="9"/>
  <c r="T164" i="9"/>
  <c r="U164" i="9"/>
  <c r="V164" i="9"/>
  <c r="W164" i="9"/>
  <c r="X164" i="9"/>
  <c r="Y164" i="9"/>
  <c r="Z164" i="9"/>
  <c r="R165" i="9"/>
  <c r="S165" i="9"/>
  <c r="T165" i="9"/>
  <c r="U165" i="9"/>
  <c r="V165" i="9"/>
  <c r="W165" i="9"/>
  <c r="X165" i="9"/>
  <c r="Y165" i="9"/>
  <c r="Z165" i="9"/>
  <c r="R166" i="9"/>
  <c r="S166" i="9"/>
  <c r="T166" i="9"/>
  <c r="U166" i="9"/>
  <c r="V166" i="9"/>
  <c r="W166" i="9"/>
  <c r="X166" i="9"/>
  <c r="Y166" i="9"/>
  <c r="Z166" i="9"/>
  <c r="R167" i="9"/>
  <c r="S167" i="9"/>
  <c r="T167" i="9"/>
  <c r="U167" i="9"/>
  <c r="V167" i="9"/>
  <c r="W167" i="9"/>
  <c r="X167" i="9"/>
  <c r="Y167" i="9"/>
  <c r="Z167" i="9"/>
  <c r="R168" i="9"/>
  <c r="S168" i="9"/>
  <c r="T168" i="9"/>
  <c r="U168" i="9"/>
  <c r="V168" i="9"/>
  <c r="W168" i="9"/>
  <c r="X168" i="9"/>
  <c r="Y168" i="9"/>
  <c r="Z168" i="9"/>
  <c r="R169" i="9"/>
  <c r="S169" i="9"/>
  <c r="T169" i="9"/>
  <c r="U169" i="9"/>
  <c r="V169" i="9"/>
  <c r="W169" i="9"/>
  <c r="X169" i="9"/>
  <c r="Y169" i="9"/>
  <c r="Z169" i="9"/>
  <c r="R170" i="9"/>
  <c r="S170" i="9"/>
  <c r="T170" i="9"/>
  <c r="U170" i="9"/>
  <c r="V170" i="9"/>
  <c r="W170" i="9"/>
  <c r="X170" i="9"/>
  <c r="Y170" i="9"/>
  <c r="Z170" i="9"/>
  <c r="R171" i="9"/>
  <c r="S171" i="9"/>
  <c r="T171" i="9"/>
  <c r="U171" i="9"/>
  <c r="V171" i="9"/>
  <c r="W171" i="9"/>
  <c r="X171" i="9"/>
  <c r="Y171" i="9"/>
  <c r="Z171" i="9"/>
  <c r="R172" i="9"/>
  <c r="S172" i="9"/>
  <c r="T172" i="9"/>
  <c r="U172" i="9"/>
  <c r="V172" i="9"/>
  <c r="W172" i="9"/>
  <c r="X172" i="9"/>
  <c r="Y172" i="9"/>
  <c r="Z172" i="9"/>
  <c r="R173" i="9"/>
  <c r="S173" i="9"/>
  <c r="T173" i="9"/>
  <c r="U173" i="9"/>
  <c r="V173" i="9"/>
  <c r="W173" i="9"/>
  <c r="X173" i="9"/>
  <c r="Y173" i="9"/>
  <c r="Z173" i="9"/>
  <c r="R174" i="9"/>
  <c r="S174" i="9"/>
  <c r="T174" i="9"/>
  <c r="U174" i="9"/>
  <c r="V174" i="9"/>
  <c r="W174" i="9"/>
  <c r="X174" i="9"/>
  <c r="Y174" i="9"/>
  <c r="Z174" i="9"/>
  <c r="R175" i="9"/>
  <c r="S175" i="9"/>
  <c r="T175" i="9"/>
  <c r="U175" i="9"/>
  <c r="V175" i="9"/>
  <c r="W175" i="9"/>
  <c r="X175" i="9"/>
  <c r="Y175" i="9"/>
  <c r="Z175" i="9"/>
  <c r="R176" i="9"/>
  <c r="S176" i="9"/>
  <c r="T176" i="9"/>
  <c r="U176" i="9"/>
  <c r="V176" i="9"/>
  <c r="W176" i="9"/>
  <c r="X176" i="9"/>
  <c r="Y176" i="9"/>
  <c r="Z176" i="9"/>
  <c r="R177" i="9"/>
  <c r="S177" i="9"/>
  <c r="T177" i="9"/>
  <c r="U177" i="9"/>
  <c r="V177" i="9"/>
  <c r="W177" i="9"/>
  <c r="X177" i="9"/>
  <c r="Y177" i="9"/>
  <c r="Z177" i="9"/>
  <c r="R178" i="9"/>
  <c r="S178" i="9"/>
  <c r="T178" i="9"/>
  <c r="U178" i="9"/>
  <c r="V178" i="9"/>
  <c r="W178" i="9"/>
  <c r="X178" i="9"/>
  <c r="Y178" i="9"/>
  <c r="Z178" i="9"/>
  <c r="R179" i="9"/>
  <c r="S179" i="9"/>
  <c r="T179" i="9"/>
  <c r="U179" i="9"/>
  <c r="V179" i="9"/>
  <c r="W179" i="9"/>
  <c r="X179" i="9"/>
  <c r="Y179" i="9"/>
  <c r="Z179" i="9"/>
  <c r="R180" i="9"/>
  <c r="S180" i="9"/>
  <c r="T180" i="9"/>
  <c r="U180" i="9"/>
  <c r="V180" i="9"/>
  <c r="W180" i="9"/>
  <c r="X180" i="9"/>
  <c r="Y180" i="9"/>
  <c r="Z180" i="9"/>
  <c r="R181" i="9"/>
  <c r="S181" i="9"/>
  <c r="T181" i="9"/>
  <c r="U181" i="9"/>
  <c r="V181" i="9"/>
  <c r="W181" i="9"/>
  <c r="X181" i="9"/>
  <c r="Y181" i="9"/>
  <c r="Z181" i="9"/>
  <c r="R182" i="9"/>
  <c r="S182" i="9"/>
  <c r="T182" i="9"/>
  <c r="U182" i="9"/>
  <c r="V182" i="9"/>
  <c r="W182" i="9"/>
  <c r="X182" i="9"/>
  <c r="Y182" i="9"/>
  <c r="Z182" i="9"/>
  <c r="R183" i="9"/>
  <c r="S183" i="9"/>
  <c r="T183" i="9"/>
  <c r="U183" i="9"/>
  <c r="V183" i="9"/>
  <c r="W183" i="9"/>
  <c r="X183" i="9"/>
  <c r="Y183" i="9"/>
  <c r="Z183" i="9"/>
  <c r="R184" i="9"/>
  <c r="S184" i="9"/>
  <c r="T184" i="9"/>
  <c r="U184" i="9"/>
  <c r="V184" i="9"/>
  <c r="W184" i="9"/>
  <c r="X184" i="9"/>
  <c r="Y184" i="9"/>
  <c r="Z184" i="9"/>
  <c r="R185" i="9"/>
  <c r="S185" i="9"/>
  <c r="T185" i="9"/>
  <c r="U185" i="9"/>
  <c r="V185" i="9"/>
  <c r="W185" i="9"/>
  <c r="X185" i="9"/>
  <c r="Y185" i="9"/>
  <c r="Z185" i="9"/>
  <c r="R186" i="9"/>
  <c r="S186" i="9"/>
  <c r="T186" i="9"/>
  <c r="U186" i="9"/>
  <c r="V186" i="9"/>
  <c r="W186" i="9"/>
  <c r="X186" i="9"/>
  <c r="Y186" i="9"/>
  <c r="Z186" i="9"/>
  <c r="R187" i="9"/>
  <c r="S187" i="9"/>
  <c r="T187" i="9"/>
  <c r="U187" i="9"/>
  <c r="V187" i="9"/>
  <c r="W187" i="9"/>
  <c r="X187" i="9"/>
  <c r="Y187" i="9"/>
  <c r="Z187" i="9"/>
  <c r="R188" i="9"/>
  <c r="S188" i="9"/>
  <c r="T188" i="9"/>
  <c r="U188" i="9"/>
  <c r="V188" i="9"/>
  <c r="W188" i="9"/>
  <c r="X188" i="9"/>
  <c r="Y188" i="9"/>
  <c r="Z188" i="9"/>
  <c r="R189" i="9"/>
  <c r="S189" i="9"/>
  <c r="T189" i="9"/>
  <c r="U189" i="9"/>
  <c r="V189" i="9"/>
  <c r="W189" i="9"/>
  <c r="X189" i="9"/>
  <c r="Y189" i="9"/>
  <c r="Z189" i="9"/>
  <c r="R190" i="9"/>
  <c r="S190" i="9"/>
  <c r="T190" i="9"/>
  <c r="U190" i="9"/>
  <c r="V190" i="9"/>
  <c r="W190" i="9"/>
  <c r="X190" i="9"/>
  <c r="Y190" i="9"/>
  <c r="Z190" i="9"/>
  <c r="R191" i="9"/>
  <c r="S191" i="9"/>
  <c r="T191" i="9"/>
  <c r="U191" i="9"/>
  <c r="V191" i="9"/>
  <c r="W191" i="9"/>
  <c r="X191" i="9"/>
  <c r="Y191" i="9"/>
  <c r="Z191" i="9"/>
  <c r="R192" i="9"/>
  <c r="S192" i="9"/>
  <c r="T192" i="9"/>
  <c r="U192" i="9"/>
  <c r="V192" i="9"/>
  <c r="W192" i="9"/>
  <c r="X192" i="9"/>
  <c r="Y192" i="9"/>
  <c r="Z192" i="9"/>
  <c r="R193" i="9"/>
  <c r="S193" i="9"/>
  <c r="T193" i="9"/>
  <c r="U193" i="9"/>
  <c r="V193" i="9"/>
  <c r="W193" i="9"/>
  <c r="X193" i="9"/>
  <c r="Y193" i="9"/>
  <c r="Z193" i="9"/>
  <c r="R194" i="9"/>
  <c r="S194" i="9"/>
  <c r="T194" i="9"/>
  <c r="U194" i="9"/>
  <c r="V194" i="9"/>
  <c r="W194" i="9"/>
  <c r="X194" i="9"/>
  <c r="Y194" i="9"/>
  <c r="Z194" i="9"/>
  <c r="R195" i="9"/>
  <c r="S195" i="9"/>
  <c r="T195" i="9"/>
  <c r="U195" i="9"/>
  <c r="V195" i="9"/>
  <c r="W195" i="9"/>
  <c r="X195" i="9"/>
  <c r="Y195" i="9"/>
  <c r="Z195" i="9"/>
  <c r="R196" i="9"/>
  <c r="S196" i="9"/>
  <c r="T196" i="9"/>
  <c r="U196" i="9"/>
  <c r="V196" i="9"/>
  <c r="W196" i="9"/>
  <c r="X196" i="9"/>
  <c r="Y196" i="9"/>
  <c r="Z196" i="9"/>
  <c r="R197" i="9"/>
  <c r="S197" i="9"/>
  <c r="T197" i="9"/>
  <c r="U197" i="9"/>
  <c r="V197" i="9"/>
  <c r="W197" i="9"/>
  <c r="X197" i="9"/>
  <c r="Y197" i="9"/>
  <c r="Z197" i="9"/>
  <c r="R198" i="9"/>
  <c r="S198" i="9"/>
  <c r="T198" i="9"/>
  <c r="U198" i="9"/>
  <c r="V198" i="9"/>
  <c r="W198" i="9"/>
  <c r="X198" i="9"/>
  <c r="Y198" i="9"/>
  <c r="Z198" i="9"/>
  <c r="R199" i="9"/>
  <c r="S199" i="9"/>
  <c r="T199" i="9"/>
  <c r="U199" i="9"/>
  <c r="V199" i="9"/>
  <c r="W199" i="9"/>
  <c r="X199" i="9"/>
  <c r="Y199" i="9"/>
  <c r="Z199" i="9"/>
  <c r="R200" i="9"/>
  <c r="S200" i="9"/>
  <c r="T200" i="9"/>
  <c r="U200" i="9"/>
  <c r="V200" i="9"/>
  <c r="W200" i="9"/>
  <c r="X200" i="9"/>
  <c r="Y200" i="9"/>
  <c r="Z200" i="9"/>
  <c r="R201" i="9"/>
  <c r="S201" i="9"/>
  <c r="T201" i="9"/>
  <c r="U201" i="9"/>
  <c r="V201" i="9"/>
  <c r="W201" i="9"/>
  <c r="X201" i="9"/>
  <c r="Y201" i="9"/>
  <c r="Z201" i="9"/>
  <c r="R202" i="9"/>
  <c r="S202" i="9"/>
  <c r="T202" i="9"/>
  <c r="U202" i="9"/>
  <c r="V202" i="9"/>
  <c r="W202" i="9"/>
  <c r="X202" i="9"/>
  <c r="Y202" i="9"/>
  <c r="Z202" i="9"/>
  <c r="R203" i="9"/>
  <c r="S203" i="9"/>
  <c r="T203" i="9"/>
  <c r="U203" i="9"/>
  <c r="V203" i="9"/>
  <c r="W203" i="9"/>
  <c r="X203" i="9"/>
  <c r="Y203" i="9"/>
  <c r="Z203" i="9"/>
  <c r="R204" i="9"/>
  <c r="S204" i="9"/>
  <c r="T204" i="9"/>
  <c r="U204" i="9"/>
  <c r="V204" i="9"/>
  <c r="W204" i="9"/>
  <c r="X204" i="9"/>
  <c r="Y204" i="9"/>
  <c r="Z204" i="9"/>
  <c r="R205" i="9"/>
  <c r="S205" i="9"/>
  <c r="T205" i="9"/>
  <c r="U205" i="9"/>
  <c r="V205" i="9"/>
  <c r="W205" i="9"/>
  <c r="X205" i="9"/>
  <c r="Y205" i="9"/>
  <c r="Z205" i="9"/>
  <c r="R206" i="9"/>
  <c r="S206" i="9"/>
  <c r="T206" i="9"/>
  <c r="U206" i="9"/>
  <c r="V206" i="9"/>
  <c r="W206" i="9"/>
  <c r="X206" i="9"/>
  <c r="Y206" i="9"/>
  <c r="Z206" i="9"/>
  <c r="R207" i="9"/>
  <c r="S207" i="9"/>
  <c r="T207" i="9"/>
  <c r="U207" i="9"/>
  <c r="V207" i="9"/>
  <c r="W207" i="9"/>
  <c r="X207" i="9"/>
  <c r="Y207" i="9"/>
  <c r="Z207" i="9"/>
  <c r="R208" i="9"/>
  <c r="S208" i="9"/>
  <c r="T208" i="9"/>
  <c r="U208" i="9"/>
  <c r="V208" i="9"/>
  <c r="W208" i="9"/>
  <c r="X208" i="9"/>
  <c r="Y208" i="9"/>
  <c r="Z208" i="9"/>
  <c r="R209" i="9"/>
  <c r="S209" i="9"/>
  <c r="T209" i="9"/>
  <c r="U209" i="9"/>
  <c r="V209" i="9"/>
  <c r="W209" i="9"/>
  <c r="X209" i="9"/>
  <c r="Y209" i="9"/>
  <c r="Z209" i="9"/>
  <c r="R210" i="9"/>
  <c r="S210" i="9"/>
  <c r="T210" i="9"/>
  <c r="U210" i="9"/>
  <c r="V210" i="9"/>
  <c r="W210" i="9"/>
  <c r="X210" i="9"/>
  <c r="Y210" i="9"/>
  <c r="Z210" i="9"/>
  <c r="R211" i="9"/>
  <c r="S211" i="9"/>
  <c r="T211" i="9"/>
  <c r="U211" i="9"/>
  <c r="V211" i="9"/>
  <c r="W211" i="9"/>
  <c r="X211" i="9"/>
  <c r="Y211" i="9"/>
  <c r="Z211" i="9"/>
  <c r="R212" i="9"/>
  <c r="S212" i="9"/>
  <c r="T212" i="9"/>
  <c r="U212" i="9"/>
  <c r="V212" i="9"/>
  <c r="W212" i="9"/>
  <c r="X212" i="9"/>
  <c r="Y212" i="9"/>
  <c r="Z212" i="9"/>
  <c r="R213" i="9"/>
  <c r="S213" i="9"/>
  <c r="T213" i="9"/>
  <c r="U213" i="9"/>
  <c r="V213" i="9"/>
  <c r="W213" i="9"/>
  <c r="X213" i="9"/>
  <c r="Y213" i="9"/>
  <c r="Z213" i="9"/>
  <c r="R214" i="9"/>
  <c r="S214" i="9"/>
  <c r="T214" i="9"/>
  <c r="U214" i="9"/>
  <c r="V214" i="9"/>
  <c r="W214" i="9"/>
  <c r="X214" i="9"/>
  <c r="Y214" i="9"/>
  <c r="Z214" i="9"/>
  <c r="R215" i="9"/>
  <c r="S215" i="9"/>
  <c r="T215" i="9"/>
  <c r="U215" i="9"/>
  <c r="V215" i="9"/>
  <c r="W215" i="9"/>
  <c r="X215" i="9"/>
  <c r="Y215" i="9"/>
  <c r="Z215" i="9"/>
  <c r="R216" i="9"/>
  <c r="S216" i="9"/>
  <c r="T216" i="9"/>
  <c r="U216" i="9"/>
  <c r="V216" i="9"/>
  <c r="W216" i="9"/>
  <c r="X216" i="9"/>
  <c r="Y216" i="9"/>
  <c r="Z216" i="9"/>
  <c r="R217" i="9"/>
  <c r="S217" i="9"/>
  <c r="T217" i="9"/>
  <c r="U217" i="9"/>
  <c r="V217" i="9"/>
  <c r="W217" i="9"/>
  <c r="X217" i="9"/>
  <c r="Y217" i="9"/>
  <c r="Z217" i="9"/>
  <c r="R218" i="9"/>
  <c r="S218" i="9"/>
  <c r="T218" i="9"/>
  <c r="U218" i="9"/>
  <c r="V218" i="9"/>
  <c r="W218" i="9"/>
  <c r="X218" i="9"/>
  <c r="Y218" i="9"/>
  <c r="Z218" i="9"/>
  <c r="R219" i="9"/>
  <c r="S219" i="9"/>
  <c r="T219" i="9"/>
  <c r="U219" i="9"/>
  <c r="V219" i="9"/>
  <c r="W219" i="9"/>
  <c r="X219" i="9"/>
  <c r="Y219" i="9"/>
  <c r="Z219" i="9"/>
  <c r="R220" i="9"/>
  <c r="S220" i="9"/>
  <c r="T220" i="9"/>
  <c r="U220" i="9"/>
  <c r="V220" i="9"/>
  <c r="W220" i="9"/>
  <c r="X220" i="9"/>
  <c r="Y220" i="9"/>
  <c r="Z220" i="9"/>
  <c r="R221" i="9"/>
  <c r="S221" i="9"/>
  <c r="T221" i="9"/>
  <c r="U221" i="9"/>
  <c r="V221" i="9"/>
  <c r="W221" i="9"/>
  <c r="X221" i="9"/>
  <c r="Y221" i="9"/>
  <c r="Z221" i="9"/>
  <c r="R222" i="9"/>
  <c r="S222" i="9"/>
  <c r="T222" i="9"/>
  <c r="U222" i="9"/>
  <c r="V222" i="9"/>
  <c r="W222" i="9"/>
  <c r="X222" i="9"/>
  <c r="Y222" i="9"/>
  <c r="Z222" i="9"/>
  <c r="R223" i="9"/>
  <c r="S223" i="9"/>
  <c r="T223" i="9"/>
  <c r="U223" i="9"/>
  <c r="V223" i="9"/>
  <c r="W223" i="9"/>
  <c r="X223" i="9"/>
  <c r="Y223" i="9"/>
  <c r="Z223" i="9"/>
  <c r="R224" i="9"/>
  <c r="S224" i="9"/>
  <c r="T224" i="9"/>
  <c r="U224" i="9"/>
  <c r="V224" i="9"/>
  <c r="W224" i="9"/>
  <c r="X224" i="9"/>
  <c r="Y224" i="9"/>
  <c r="Z224" i="9"/>
  <c r="R225" i="9"/>
  <c r="S225" i="9"/>
  <c r="T225" i="9"/>
  <c r="U225" i="9"/>
  <c r="V225" i="9"/>
  <c r="W225" i="9"/>
  <c r="X225" i="9"/>
  <c r="Y225" i="9"/>
  <c r="Z225" i="9"/>
  <c r="R226" i="9"/>
  <c r="S226" i="9"/>
  <c r="T226" i="9"/>
  <c r="U226" i="9"/>
  <c r="V226" i="9"/>
  <c r="W226" i="9"/>
  <c r="X226" i="9"/>
  <c r="Y226" i="9"/>
  <c r="Z226" i="9"/>
  <c r="R227" i="9"/>
  <c r="S227" i="9"/>
  <c r="T227" i="9"/>
  <c r="U227" i="9"/>
  <c r="V227" i="9"/>
  <c r="W227" i="9"/>
  <c r="X227" i="9"/>
  <c r="Y227" i="9"/>
  <c r="Z227" i="9"/>
  <c r="R228" i="9"/>
  <c r="S228" i="9"/>
  <c r="T228" i="9"/>
  <c r="U228" i="9"/>
  <c r="V228" i="9"/>
  <c r="W228" i="9"/>
  <c r="X228" i="9"/>
  <c r="Y228" i="9"/>
  <c r="Z228" i="9"/>
  <c r="R229" i="9"/>
  <c r="S229" i="9"/>
  <c r="T229" i="9"/>
  <c r="U229" i="9"/>
  <c r="V229" i="9"/>
  <c r="W229" i="9"/>
  <c r="X229" i="9"/>
  <c r="Y229" i="9"/>
  <c r="Z229" i="9"/>
  <c r="R230" i="9"/>
  <c r="S230" i="9"/>
  <c r="T230" i="9"/>
  <c r="U230" i="9"/>
  <c r="V230" i="9"/>
  <c r="W230" i="9"/>
  <c r="X230" i="9"/>
  <c r="Y230" i="9"/>
  <c r="Z230" i="9"/>
  <c r="R231" i="9"/>
  <c r="S231" i="9"/>
  <c r="T231" i="9"/>
  <c r="U231" i="9"/>
  <c r="V231" i="9"/>
  <c r="W231" i="9"/>
  <c r="X231" i="9"/>
  <c r="Y231" i="9"/>
  <c r="Z231" i="9"/>
  <c r="R232" i="9"/>
  <c r="S232" i="9"/>
  <c r="T232" i="9"/>
  <c r="U232" i="9"/>
  <c r="V232" i="9"/>
  <c r="W232" i="9"/>
  <c r="X232" i="9"/>
  <c r="Y232" i="9"/>
  <c r="Z232" i="9"/>
  <c r="R233" i="9"/>
  <c r="S233" i="9"/>
  <c r="T233" i="9"/>
  <c r="U233" i="9"/>
  <c r="V233" i="9"/>
  <c r="W233" i="9"/>
  <c r="X233" i="9"/>
  <c r="Y233" i="9"/>
  <c r="Z233" i="9"/>
  <c r="R234" i="9"/>
  <c r="S234" i="9"/>
  <c r="T234" i="9"/>
  <c r="U234" i="9"/>
  <c r="V234" i="9"/>
  <c r="W234" i="9"/>
  <c r="X234" i="9"/>
  <c r="Y234" i="9"/>
  <c r="Z234" i="9"/>
  <c r="R235" i="9"/>
  <c r="S235" i="9"/>
  <c r="T235" i="9"/>
  <c r="U235" i="9"/>
  <c r="V235" i="9"/>
  <c r="W235" i="9"/>
  <c r="X235" i="9"/>
  <c r="Y235" i="9"/>
  <c r="Z235" i="9"/>
  <c r="R236" i="9"/>
  <c r="S236" i="9"/>
  <c r="T236" i="9"/>
  <c r="U236" i="9"/>
  <c r="V236" i="9"/>
  <c r="W236" i="9"/>
  <c r="X236" i="9"/>
  <c r="Y236" i="9"/>
  <c r="Z236" i="9"/>
  <c r="R237" i="9"/>
  <c r="S237" i="9"/>
  <c r="T237" i="9"/>
  <c r="U237" i="9"/>
  <c r="V237" i="9"/>
  <c r="W237" i="9"/>
  <c r="X237" i="9"/>
  <c r="Y237" i="9"/>
  <c r="Z237" i="9"/>
  <c r="R238" i="9"/>
  <c r="S238" i="9"/>
  <c r="T238" i="9"/>
  <c r="U238" i="9"/>
  <c r="V238" i="9"/>
  <c r="W238" i="9"/>
  <c r="X238" i="9"/>
  <c r="Y238" i="9"/>
  <c r="Z238" i="9"/>
  <c r="R239" i="9"/>
  <c r="S239" i="9"/>
  <c r="T239" i="9"/>
  <c r="U239" i="9"/>
  <c r="V239" i="9"/>
  <c r="W239" i="9"/>
  <c r="X239" i="9"/>
  <c r="Y239" i="9"/>
  <c r="Z239" i="9"/>
  <c r="R240" i="9"/>
  <c r="S240" i="9"/>
  <c r="T240" i="9"/>
  <c r="U240" i="9"/>
  <c r="V240" i="9"/>
  <c r="W240" i="9"/>
  <c r="X240" i="9"/>
  <c r="Y240" i="9"/>
  <c r="Z240" i="9"/>
  <c r="R241" i="9"/>
  <c r="S241" i="9"/>
  <c r="T241" i="9"/>
  <c r="U241" i="9"/>
  <c r="V241" i="9"/>
  <c r="W241" i="9"/>
  <c r="X241" i="9"/>
  <c r="Y241" i="9"/>
  <c r="Z241" i="9"/>
  <c r="R242" i="9"/>
  <c r="S242" i="9"/>
  <c r="T242" i="9"/>
  <c r="U242" i="9"/>
  <c r="V242" i="9"/>
  <c r="W242" i="9"/>
  <c r="X242" i="9"/>
  <c r="Y242" i="9"/>
  <c r="Z242" i="9"/>
  <c r="R243" i="9"/>
  <c r="S243" i="9"/>
  <c r="T243" i="9"/>
  <c r="U243" i="9"/>
  <c r="V243" i="9"/>
  <c r="W243" i="9"/>
  <c r="X243" i="9"/>
  <c r="Y243" i="9"/>
  <c r="Z243" i="9"/>
  <c r="R244" i="9"/>
  <c r="S244" i="9"/>
  <c r="T244" i="9"/>
  <c r="U244" i="9"/>
  <c r="V244" i="9"/>
  <c r="W244" i="9"/>
  <c r="X244" i="9"/>
  <c r="Y244" i="9"/>
  <c r="Z244" i="9"/>
  <c r="R245" i="9"/>
  <c r="S245" i="9"/>
  <c r="T245" i="9"/>
  <c r="U245" i="9"/>
  <c r="V245" i="9"/>
  <c r="W245" i="9"/>
  <c r="X245" i="9"/>
  <c r="Y245" i="9"/>
  <c r="Z245" i="9"/>
  <c r="R246" i="9"/>
  <c r="S246" i="9"/>
  <c r="T246" i="9"/>
  <c r="U246" i="9"/>
  <c r="V246" i="9"/>
  <c r="W246" i="9"/>
  <c r="X246" i="9"/>
  <c r="Y246" i="9"/>
  <c r="Z246" i="9"/>
  <c r="R247" i="9"/>
  <c r="S247" i="9"/>
  <c r="T247" i="9"/>
  <c r="U247" i="9"/>
  <c r="V247" i="9"/>
  <c r="W247" i="9"/>
  <c r="X247" i="9"/>
  <c r="Y247" i="9"/>
  <c r="Z247" i="9"/>
  <c r="R248" i="9"/>
  <c r="S248" i="9"/>
  <c r="T248" i="9"/>
  <c r="U248" i="9"/>
  <c r="V248" i="9"/>
  <c r="W248" i="9"/>
  <c r="X248" i="9"/>
  <c r="Y248" i="9"/>
  <c r="Z248" i="9"/>
  <c r="R249" i="9"/>
  <c r="S249" i="9"/>
  <c r="T249" i="9"/>
  <c r="U249" i="9"/>
  <c r="V249" i="9"/>
  <c r="W249" i="9"/>
  <c r="X249" i="9"/>
  <c r="Y249" i="9"/>
  <c r="Z249" i="9"/>
  <c r="R250" i="9"/>
  <c r="S250" i="9"/>
  <c r="T250" i="9"/>
  <c r="U250" i="9"/>
  <c r="V250" i="9"/>
  <c r="W250" i="9"/>
  <c r="X250" i="9"/>
  <c r="Y250" i="9"/>
  <c r="Z250" i="9"/>
  <c r="R251" i="9"/>
  <c r="S251" i="9"/>
  <c r="T251" i="9"/>
  <c r="U251" i="9"/>
  <c r="V251" i="9"/>
  <c r="W251" i="9"/>
  <c r="X251" i="9"/>
  <c r="Y251" i="9"/>
  <c r="Z251" i="9"/>
  <c r="R252" i="9"/>
  <c r="S252" i="9"/>
  <c r="T252" i="9"/>
  <c r="U252" i="9"/>
  <c r="V252" i="9"/>
  <c r="W252" i="9"/>
  <c r="X252" i="9"/>
  <c r="Y252" i="9"/>
  <c r="Z252" i="9"/>
  <c r="Z502" i="9"/>
  <c r="Y502" i="9"/>
  <c r="X502" i="9"/>
  <c r="W502" i="9"/>
  <c r="V502" i="9"/>
  <c r="U502" i="9"/>
  <c r="T502" i="9"/>
  <c r="S502" i="9"/>
  <c r="R502" i="9"/>
  <c r="Z501" i="9"/>
  <c r="Y501" i="9"/>
  <c r="X501" i="9"/>
  <c r="W501" i="9"/>
  <c r="V501" i="9"/>
  <c r="U501" i="9"/>
  <c r="T501" i="9"/>
  <c r="S501" i="9"/>
  <c r="R501" i="9"/>
  <c r="Z500" i="9"/>
  <c r="Y500" i="9"/>
  <c r="X500" i="9"/>
  <c r="W500" i="9"/>
  <c r="V500" i="9"/>
  <c r="U500" i="9"/>
  <c r="T500" i="9"/>
  <c r="S500" i="9"/>
  <c r="R500" i="9"/>
  <c r="Z499" i="9"/>
  <c r="Y499" i="9"/>
  <c r="X499" i="9"/>
  <c r="W499" i="9"/>
  <c r="V499" i="9"/>
  <c r="U499" i="9"/>
  <c r="T499" i="9"/>
  <c r="S499" i="9"/>
  <c r="R499" i="9"/>
  <c r="Z498" i="9"/>
  <c r="Y498" i="9"/>
  <c r="X498" i="9"/>
  <c r="W498" i="9"/>
  <c r="V498" i="9"/>
  <c r="U498" i="9"/>
  <c r="T498" i="9"/>
  <c r="S498" i="9"/>
  <c r="R498" i="9"/>
  <c r="Z497" i="9"/>
  <c r="Y497" i="9"/>
  <c r="X497" i="9"/>
  <c r="W497" i="9"/>
  <c r="V497" i="9"/>
  <c r="U497" i="9"/>
  <c r="T497" i="9"/>
  <c r="S497" i="9"/>
  <c r="R497" i="9"/>
  <c r="Z496" i="9"/>
  <c r="Y496" i="9"/>
  <c r="X496" i="9"/>
  <c r="W496" i="9"/>
  <c r="V496" i="9"/>
  <c r="U496" i="9"/>
  <c r="T496" i="9"/>
  <c r="S496" i="9"/>
  <c r="R496" i="9"/>
  <c r="Z495" i="9"/>
  <c r="Y495" i="9"/>
  <c r="X495" i="9"/>
  <c r="W495" i="9"/>
  <c r="V495" i="9"/>
  <c r="U495" i="9"/>
  <c r="T495" i="9"/>
  <c r="S495" i="9"/>
  <c r="R495" i="9"/>
  <c r="Z494" i="9"/>
  <c r="Y494" i="9"/>
  <c r="X494" i="9"/>
  <c r="W494" i="9"/>
  <c r="V494" i="9"/>
  <c r="U494" i="9"/>
  <c r="T494" i="9"/>
  <c r="S494" i="9"/>
  <c r="R494" i="9"/>
  <c r="Z493" i="9"/>
  <c r="Y493" i="9"/>
  <c r="X493" i="9"/>
  <c r="W493" i="9"/>
  <c r="V493" i="9"/>
  <c r="U493" i="9"/>
  <c r="T493" i="9"/>
  <c r="S493" i="9"/>
  <c r="R493" i="9"/>
  <c r="Z492" i="9"/>
  <c r="Y492" i="9"/>
  <c r="X492" i="9"/>
  <c r="W492" i="9"/>
  <c r="V492" i="9"/>
  <c r="U492" i="9"/>
  <c r="T492" i="9"/>
  <c r="S492" i="9"/>
  <c r="R492" i="9"/>
  <c r="Z491" i="9"/>
  <c r="Y491" i="9"/>
  <c r="X491" i="9"/>
  <c r="W491" i="9"/>
  <c r="V491" i="9"/>
  <c r="U491" i="9"/>
  <c r="T491" i="9"/>
  <c r="S491" i="9"/>
  <c r="R491" i="9"/>
  <c r="Z490" i="9"/>
  <c r="Y490" i="9"/>
  <c r="X490" i="9"/>
  <c r="W490" i="9"/>
  <c r="V490" i="9"/>
  <c r="U490" i="9"/>
  <c r="T490" i="9"/>
  <c r="S490" i="9"/>
  <c r="R490" i="9"/>
  <c r="Z489" i="9"/>
  <c r="Y489" i="9"/>
  <c r="X489" i="9"/>
  <c r="W489" i="9"/>
  <c r="V489" i="9"/>
  <c r="U489" i="9"/>
  <c r="T489" i="9"/>
  <c r="S489" i="9"/>
  <c r="R489" i="9"/>
  <c r="Z488" i="9"/>
  <c r="Y488" i="9"/>
  <c r="X488" i="9"/>
  <c r="W488" i="9"/>
  <c r="V488" i="9"/>
  <c r="U488" i="9"/>
  <c r="T488" i="9"/>
  <c r="S488" i="9"/>
  <c r="R488" i="9"/>
  <c r="Z487" i="9"/>
  <c r="Y487" i="9"/>
  <c r="X487" i="9"/>
  <c r="W487" i="9"/>
  <c r="V487" i="9"/>
  <c r="U487" i="9"/>
  <c r="T487" i="9"/>
  <c r="S487" i="9"/>
  <c r="R487" i="9"/>
  <c r="Z486" i="9"/>
  <c r="Y486" i="9"/>
  <c r="X486" i="9"/>
  <c r="W486" i="9"/>
  <c r="V486" i="9"/>
  <c r="U486" i="9"/>
  <c r="T486" i="9"/>
  <c r="S486" i="9"/>
  <c r="R486" i="9"/>
  <c r="Z485" i="9"/>
  <c r="Y485" i="9"/>
  <c r="X485" i="9"/>
  <c r="W485" i="9"/>
  <c r="V485" i="9"/>
  <c r="U485" i="9"/>
  <c r="T485" i="9"/>
  <c r="S485" i="9"/>
  <c r="R485" i="9"/>
  <c r="Z484" i="9"/>
  <c r="Y484" i="9"/>
  <c r="X484" i="9"/>
  <c r="W484" i="9"/>
  <c r="V484" i="9"/>
  <c r="U484" i="9"/>
  <c r="T484" i="9"/>
  <c r="S484" i="9"/>
  <c r="R484" i="9"/>
  <c r="Z483" i="9"/>
  <c r="Y483" i="9"/>
  <c r="X483" i="9"/>
  <c r="W483" i="9"/>
  <c r="V483" i="9"/>
  <c r="U483" i="9"/>
  <c r="T483" i="9"/>
  <c r="S483" i="9"/>
  <c r="R483" i="9"/>
  <c r="Z482" i="9"/>
  <c r="Y482" i="9"/>
  <c r="X482" i="9"/>
  <c r="W482" i="9"/>
  <c r="V482" i="9"/>
  <c r="U482" i="9"/>
  <c r="T482" i="9"/>
  <c r="S482" i="9"/>
  <c r="R482" i="9"/>
  <c r="Z481" i="9"/>
  <c r="Y481" i="9"/>
  <c r="X481" i="9"/>
  <c r="W481" i="9"/>
  <c r="V481" i="9"/>
  <c r="U481" i="9"/>
  <c r="T481" i="9"/>
  <c r="S481" i="9"/>
  <c r="R481" i="9"/>
  <c r="Z480" i="9"/>
  <c r="Y480" i="9"/>
  <c r="X480" i="9"/>
  <c r="W480" i="9"/>
  <c r="V480" i="9"/>
  <c r="U480" i="9"/>
  <c r="T480" i="9"/>
  <c r="S480" i="9"/>
  <c r="R480" i="9"/>
  <c r="Z479" i="9"/>
  <c r="Y479" i="9"/>
  <c r="X479" i="9"/>
  <c r="W479" i="9"/>
  <c r="V479" i="9"/>
  <c r="U479" i="9"/>
  <c r="T479" i="9"/>
  <c r="S479" i="9"/>
  <c r="R479" i="9"/>
  <c r="Z478" i="9"/>
  <c r="Y478" i="9"/>
  <c r="X478" i="9"/>
  <c r="W478" i="9"/>
  <c r="V478" i="9"/>
  <c r="U478" i="9"/>
  <c r="T478" i="9"/>
  <c r="S478" i="9"/>
  <c r="R478" i="9"/>
  <c r="Z477" i="9"/>
  <c r="Y477" i="9"/>
  <c r="X477" i="9"/>
  <c r="W477" i="9"/>
  <c r="V477" i="9"/>
  <c r="U477" i="9"/>
  <c r="T477" i="9"/>
  <c r="S477" i="9"/>
  <c r="R477" i="9"/>
  <c r="Z476" i="9"/>
  <c r="Y476" i="9"/>
  <c r="X476" i="9"/>
  <c r="W476" i="9"/>
  <c r="V476" i="9"/>
  <c r="U476" i="9"/>
  <c r="T476" i="9"/>
  <c r="S476" i="9"/>
  <c r="R476" i="9"/>
  <c r="Z475" i="9"/>
  <c r="Y475" i="9"/>
  <c r="X475" i="9"/>
  <c r="W475" i="9"/>
  <c r="V475" i="9"/>
  <c r="U475" i="9"/>
  <c r="T475" i="9"/>
  <c r="S475" i="9"/>
  <c r="R475" i="9"/>
  <c r="Z474" i="9"/>
  <c r="Y474" i="9"/>
  <c r="X474" i="9"/>
  <c r="W474" i="9"/>
  <c r="V474" i="9"/>
  <c r="U474" i="9"/>
  <c r="T474" i="9"/>
  <c r="S474" i="9"/>
  <c r="R474" i="9"/>
  <c r="Z473" i="9"/>
  <c r="Y473" i="9"/>
  <c r="X473" i="9"/>
  <c r="W473" i="9"/>
  <c r="V473" i="9"/>
  <c r="U473" i="9"/>
  <c r="T473" i="9"/>
  <c r="S473" i="9"/>
  <c r="R473" i="9"/>
  <c r="Z472" i="9"/>
  <c r="Y472" i="9"/>
  <c r="X472" i="9"/>
  <c r="W472" i="9"/>
  <c r="V472" i="9"/>
  <c r="U472" i="9"/>
  <c r="T472" i="9"/>
  <c r="S472" i="9"/>
  <c r="R472" i="9"/>
  <c r="Z471" i="9"/>
  <c r="Y471" i="9"/>
  <c r="X471" i="9"/>
  <c r="W471" i="9"/>
  <c r="V471" i="9"/>
  <c r="U471" i="9"/>
  <c r="T471" i="9"/>
  <c r="S471" i="9"/>
  <c r="R471" i="9"/>
  <c r="Z470" i="9"/>
  <c r="Y470" i="9"/>
  <c r="X470" i="9"/>
  <c r="W470" i="9"/>
  <c r="V470" i="9"/>
  <c r="U470" i="9"/>
  <c r="T470" i="9"/>
  <c r="S470" i="9"/>
  <c r="R470" i="9"/>
  <c r="Z469" i="9"/>
  <c r="Y469" i="9"/>
  <c r="X469" i="9"/>
  <c r="W469" i="9"/>
  <c r="V469" i="9"/>
  <c r="U469" i="9"/>
  <c r="T469" i="9"/>
  <c r="S469" i="9"/>
  <c r="R469" i="9"/>
  <c r="Z468" i="9"/>
  <c r="Y468" i="9"/>
  <c r="X468" i="9"/>
  <c r="W468" i="9"/>
  <c r="V468" i="9"/>
  <c r="U468" i="9"/>
  <c r="T468" i="9"/>
  <c r="S468" i="9"/>
  <c r="R468" i="9"/>
  <c r="Z467" i="9"/>
  <c r="Y467" i="9"/>
  <c r="X467" i="9"/>
  <c r="W467" i="9"/>
  <c r="V467" i="9"/>
  <c r="U467" i="9"/>
  <c r="T467" i="9"/>
  <c r="S467" i="9"/>
  <c r="R467" i="9"/>
  <c r="Z466" i="9"/>
  <c r="Y466" i="9"/>
  <c r="X466" i="9"/>
  <c r="W466" i="9"/>
  <c r="V466" i="9"/>
  <c r="U466" i="9"/>
  <c r="T466" i="9"/>
  <c r="S466" i="9"/>
  <c r="R466" i="9"/>
  <c r="Z465" i="9"/>
  <c r="Y465" i="9"/>
  <c r="X465" i="9"/>
  <c r="W465" i="9"/>
  <c r="V465" i="9"/>
  <c r="U465" i="9"/>
  <c r="T465" i="9"/>
  <c r="S465" i="9"/>
  <c r="R465" i="9"/>
  <c r="Z464" i="9"/>
  <c r="Y464" i="9"/>
  <c r="X464" i="9"/>
  <c r="W464" i="9"/>
  <c r="V464" i="9"/>
  <c r="U464" i="9"/>
  <c r="T464" i="9"/>
  <c r="S464" i="9"/>
  <c r="R464" i="9"/>
  <c r="Z463" i="9"/>
  <c r="Y463" i="9"/>
  <c r="X463" i="9"/>
  <c r="W463" i="9"/>
  <c r="V463" i="9"/>
  <c r="U463" i="9"/>
  <c r="T463" i="9"/>
  <c r="S463" i="9"/>
  <c r="R463" i="9"/>
  <c r="Z462" i="9"/>
  <c r="Y462" i="9"/>
  <c r="X462" i="9"/>
  <c r="W462" i="9"/>
  <c r="V462" i="9"/>
  <c r="U462" i="9"/>
  <c r="T462" i="9"/>
  <c r="S462" i="9"/>
  <c r="R462" i="9"/>
  <c r="Z461" i="9"/>
  <c r="Y461" i="9"/>
  <c r="X461" i="9"/>
  <c r="W461" i="9"/>
  <c r="V461" i="9"/>
  <c r="U461" i="9"/>
  <c r="T461" i="9"/>
  <c r="S461" i="9"/>
  <c r="R461" i="9"/>
  <c r="Z460" i="9"/>
  <c r="Y460" i="9"/>
  <c r="X460" i="9"/>
  <c r="W460" i="9"/>
  <c r="V460" i="9"/>
  <c r="U460" i="9"/>
  <c r="T460" i="9"/>
  <c r="S460" i="9"/>
  <c r="R460" i="9"/>
  <c r="Z459" i="9"/>
  <c r="Y459" i="9"/>
  <c r="X459" i="9"/>
  <c r="W459" i="9"/>
  <c r="V459" i="9"/>
  <c r="U459" i="9"/>
  <c r="T459" i="9"/>
  <c r="S459" i="9"/>
  <c r="R459" i="9"/>
  <c r="Z458" i="9"/>
  <c r="Y458" i="9"/>
  <c r="X458" i="9"/>
  <c r="W458" i="9"/>
  <c r="V458" i="9"/>
  <c r="U458" i="9"/>
  <c r="T458" i="9"/>
  <c r="S458" i="9"/>
  <c r="R458" i="9"/>
  <c r="Z457" i="9"/>
  <c r="Y457" i="9"/>
  <c r="X457" i="9"/>
  <c r="W457" i="9"/>
  <c r="V457" i="9"/>
  <c r="U457" i="9"/>
  <c r="T457" i="9"/>
  <c r="S457" i="9"/>
  <c r="R457" i="9"/>
  <c r="Z456" i="9"/>
  <c r="Y456" i="9"/>
  <c r="X456" i="9"/>
  <c r="W456" i="9"/>
  <c r="V456" i="9"/>
  <c r="U456" i="9"/>
  <c r="T456" i="9"/>
  <c r="S456" i="9"/>
  <c r="R456" i="9"/>
  <c r="Z455" i="9"/>
  <c r="Y455" i="9"/>
  <c r="X455" i="9"/>
  <c r="W455" i="9"/>
  <c r="V455" i="9"/>
  <c r="U455" i="9"/>
  <c r="T455" i="9"/>
  <c r="S455" i="9"/>
  <c r="R455" i="9"/>
  <c r="Z454" i="9"/>
  <c r="Y454" i="9"/>
  <c r="X454" i="9"/>
  <c r="W454" i="9"/>
  <c r="V454" i="9"/>
  <c r="U454" i="9"/>
  <c r="T454" i="9"/>
  <c r="S454" i="9"/>
  <c r="R454" i="9"/>
  <c r="Z453" i="9"/>
  <c r="Y453" i="9"/>
  <c r="X453" i="9"/>
  <c r="W453" i="9"/>
  <c r="V453" i="9"/>
  <c r="U453" i="9"/>
  <c r="T453" i="9"/>
  <c r="S453" i="9"/>
  <c r="R453" i="9"/>
  <c r="Z452" i="9"/>
  <c r="Y452" i="9"/>
  <c r="X452" i="9"/>
  <c r="W452" i="9"/>
  <c r="V452" i="9"/>
  <c r="U452" i="9"/>
  <c r="T452" i="9"/>
  <c r="S452" i="9"/>
  <c r="R452" i="9"/>
  <c r="Z451" i="9"/>
  <c r="Y451" i="9"/>
  <c r="X451" i="9"/>
  <c r="W451" i="9"/>
  <c r="V451" i="9"/>
  <c r="U451" i="9"/>
  <c r="T451" i="9"/>
  <c r="S451" i="9"/>
  <c r="R451" i="9"/>
  <c r="Z450" i="9"/>
  <c r="Y450" i="9"/>
  <c r="X450" i="9"/>
  <c r="W450" i="9"/>
  <c r="V450" i="9"/>
  <c r="U450" i="9"/>
  <c r="T450" i="9"/>
  <c r="S450" i="9"/>
  <c r="R450" i="9"/>
  <c r="Z449" i="9"/>
  <c r="Y449" i="9"/>
  <c r="X449" i="9"/>
  <c r="W449" i="9"/>
  <c r="V449" i="9"/>
  <c r="U449" i="9"/>
  <c r="T449" i="9"/>
  <c r="S449" i="9"/>
  <c r="R449" i="9"/>
  <c r="Z448" i="9"/>
  <c r="Y448" i="9"/>
  <c r="X448" i="9"/>
  <c r="W448" i="9"/>
  <c r="V448" i="9"/>
  <c r="U448" i="9"/>
  <c r="T448" i="9"/>
  <c r="S448" i="9"/>
  <c r="R448" i="9"/>
  <c r="Z447" i="9"/>
  <c r="Y447" i="9"/>
  <c r="X447" i="9"/>
  <c r="W447" i="9"/>
  <c r="V447" i="9"/>
  <c r="U447" i="9"/>
  <c r="T447" i="9"/>
  <c r="S447" i="9"/>
  <c r="R447" i="9"/>
  <c r="Z446" i="9"/>
  <c r="Y446" i="9"/>
  <c r="X446" i="9"/>
  <c r="W446" i="9"/>
  <c r="V446" i="9"/>
  <c r="U446" i="9"/>
  <c r="T446" i="9"/>
  <c r="S446" i="9"/>
  <c r="R446" i="9"/>
  <c r="Z445" i="9"/>
  <c r="Y445" i="9"/>
  <c r="X445" i="9"/>
  <c r="W445" i="9"/>
  <c r="V445" i="9"/>
  <c r="U445" i="9"/>
  <c r="T445" i="9"/>
  <c r="S445" i="9"/>
  <c r="R445" i="9"/>
  <c r="Z444" i="9"/>
  <c r="Y444" i="9"/>
  <c r="X444" i="9"/>
  <c r="W444" i="9"/>
  <c r="V444" i="9"/>
  <c r="U444" i="9"/>
  <c r="T444" i="9"/>
  <c r="S444" i="9"/>
  <c r="R444" i="9"/>
  <c r="Z443" i="9"/>
  <c r="Y443" i="9"/>
  <c r="X443" i="9"/>
  <c r="W443" i="9"/>
  <c r="V443" i="9"/>
  <c r="U443" i="9"/>
  <c r="T443" i="9"/>
  <c r="S443" i="9"/>
  <c r="R443" i="9"/>
  <c r="Z442" i="9"/>
  <c r="Y442" i="9"/>
  <c r="X442" i="9"/>
  <c r="W442" i="9"/>
  <c r="V442" i="9"/>
  <c r="U442" i="9"/>
  <c r="T442" i="9"/>
  <c r="S442" i="9"/>
  <c r="R442" i="9"/>
  <c r="Z441" i="9"/>
  <c r="Y441" i="9"/>
  <c r="X441" i="9"/>
  <c r="W441" i="9"/>
  <c r="V441" i="9"/>
  <c r="U441" i="9"/>
  <c r="T441" i="9"/>
  <c r="S441" i="9"/>
  <c r="R441" i="9"/>
  <c r="Z440" i="9"/>
  <c r="Y440" i="9"/>
  <c r="X440" i="9"/>
  <c r="W440" i="9"/>
  <c r="V440" i="9"/>
  <c r="U440" i="9"/>
  <c r="T440" i="9"/>
  <c r="S440" i="9"/>
  <c r="R440" i="9"/>
  <c r="Z439" i="9"/>
  <c r="Y439" i="9"/>
  <c r="X439" i="9"/>
  <c r="W439" i="9"/>
  <c r="V439" i="9"/>
  <c r="U439" i="9"/>
  <c r="T439" i="9"/>
  <c r="S439" i="9"/>
  <c r="R439" i="9"/>
  <c r="Z438" i="9"/>
  <c r="Y438" i="9"/>
  <c r="X438" i="9"/>
  <c r="W438" i="9"/>
  <c r="V438" i="9"/>
  <c r="U438" i="9"/>
  <c r="T438" i="9"/>
  <c r="S438" i="9"/>
  <c r="R438" i="9"/>
  <c r="Z437" i="9"/>
  <c r="Y437" i="9"/>
  <c r="X437" i="9"/>
  <c r="W437" i="9"/>
  <c r="V437" i="9"/>
  <c r="U437" i="9"/>
  <c r="T437" i="9"/>
  <c r="S437" i="9"/>
  <c r="R437" i="9"/>
  <c r="Z436" i="9"/>
  <c r="Y436" i="9"/>
  <c r="X436" i="9"/>
  <c r="W436" i="9"/>
  <c r="V436" i="9"/>
  <c r="U436" i="9"/>
  <c r="T436" i="9"/>
  <c r="S436" i="9"/>
  <c r="R436" i="9"/>
  <c r="Z435" i="9"/>
  <c r="Y435" i="9"/>
  <c r="X435" i="9"/>
  <c r="W435" i="9"/>
  <c r="V435" i="9"/>
  <c r="U435" i="9"/>
  <c r="T435" i="9"/>
  <c r="S435" i="9"/>
  <c r="R435" i="9"/>
  <c r="Z434" i="9"/>
  <c r="Y434" i="9"/>
  <c r="X434" i="9"/>
  <c r="W434" i="9"/>
  <c r="V434" i="9"/>
  <c r="U434" i="9"/>
  <c r="T434" i="9"/>
  <c r="S434" i="9"/>
  <c r="R434" i="9"/>
  <c r="Z433" i="9"/>
  <c r="Y433" i="9"/>
  <c r="X433" i="9"/>
  <c r="W433" i="9"/>
  <c r="V433" i="9"/>
  <c r="U433" i="9"/>
  <c r="T433" i="9"/>
  <c r="S433" i="9"/>
  <c r="R433" i="9"/>
  <c r="Z432" i="9"/>
  <c r="Y432" i="9"/>
  <c r="X432" i="9"/>
  <c r="W432" i="9"/>
  <c r="V432" i="9"/>
  <c r="U432" i="9"/>
  <c r="T432" i="9"/>
  <c r="S432" i="9"/>
  <c r="R432" i="9"/>
  <c r="Z431" i="9"/>
  <c r="Y431" i="9"/>
  <c r="X431" i="9"/>
  <c r="W431" i="9"/>
  <c r="V431" i="9"/>
  <c r="U431" i="9"/>
  <c r="T431" i="9"/>
  <c r="S431" i="9"/>
  <c r="R431" i="9"/>
  <c r="Z430" i="9"/>
  <c r="Y430" i="9"/>
  <c r="X430" i="9"/>
  <c r="W430" i="9"/>
  <c r="V430" i="9"/>
  <c r="U430" i="9"/>
  <c r="T430" i="9"/>
  <c r="S430" i="9"/>
  <c r="R430" i="9"/>
  <c r="Z429" i="9"/>
  <c r="Y429" i="9"/>
  <c r="X429" i="9"/>
  <c r="W429" i="9"/>
  <c r="V429" i="9"/>
  <c r="U429" i="9"/>
  <c r="T429" i="9"/>
  <c r="S429" i="9"/>
  <c r="R429" i="9"/>
  <c r="Z428" i="9"/>
  <c r="Y428" i="9"/>
  <c r="X428" i="9"/>
  <c r="W428" i="9"/>
  <c r="V428" i="9"/>
  <c r="U428" i="9"/>
  <c r="T428" i="9"/>
  <c r="S428" i="9"/>
  <c r="R428" i="9"/>
  <c r="Z427" i="9"/>
  <c r="Y427" i="9"/>
  <c r="X427" i="9"/>
  <c r="W427" i="9"/>
  <c r="V427" i="9"/>
  <c r="U427" i="9"/>
  <c r="T427" i="9"/>
  <c r="S427" i="9"/>
  <c r="R427" i="9"/>
  <c r="Z426" i="9"/>
  <c r="Y426" i="9"/>
  <c r="X426" i="9"/>
  <c r="W426" i="9"/>
  <c r="V426" i="9"/>
  <c r="U426" i="9"/>
  <c r="T426" i="9"/>
  <c r="S426" i="9"/>
  <c r="R426" i="9"/>
  <c r="Z425" i="9"/>
  <c r="Y425" i="9"/>
  <c r="X425" i="9"/>
  <c r="W425" i="9"/>
  <c r="V425" i="9"/>
  <c r="U425" i="9"/>
  <c r="T425" i="9"/>
  <c r="S425" i="9"/>
  <c r="R425" i="9"/>
  <c r="Z424" i="9"/>
  <c r="Y424" i="9"/>
  <c r="X424" i="9"/>
  <c r="W424" i="9"/>
  <c r="V424" i="9"/>
  <c r="U424" i="9"/>
  <c r="T424" i="9"/>
  <c r="S424" i="9"/>
  <c r="R424" i="9"/>
  <c r="Z423" i="9"/>
  <c r="Y423" i="9"/>
  <c r="X423" i="9"/>
  <c r="W423" i="9"/>
  <c r="V423" i="9"/>
  <c r="U423" i="9"/>
  <c r="T423" i="9"/>
  <c r="S423" i="9"/>
  <c r="R423" i="9"/>
  <c r="Z422" i="9"/>
  <c r="Y422" i="9"/>
  <c r="X422" i="9"/>
  <c r="W422" i="9"/>
  <c r="V422" i="9"/>
  <c r="U422" i="9"/>
  <c r="T422" i="9"/>
  <c r="S422" i="9"/>
  <c r="R422" i="9"/>
  <c r="Z421" i="9"/>
  <c r="Y421" i="9"/>
  <c r="X421" i="9"/>
  <c r="W421" i="9"/>
  <c r="V421" i="9"/>
  <c r="U421" i="9"/>
  <c r="T421" i="9"/>
  <c r="S421" i="9"/>
  <c r="R421" i="9"/>
  <c r="Z420" i="9"/>
  <c r="Y420" i="9"/>
  <c r="X420" i="9"/>
  <c r="W420" i="9"/>
  <c r="V420" i="9"/>
  <c r="U420" i="9"/>
  <c r="T420" i="9"/>
  <c r="S420" i="9"/>
  <c r="R420" i="9"/>
  <c r="Z419" i="9"/>
  <c r="Y419" i="9"/>
  <c r="X419" i="9"/>
  <c r="W419" i="9"/>
  <c r="V419" i="9"/>
  <c r="U419" i="9"/>
  <c r="T419" i="9"/>
  <c r="S419" i="9"/>
  <c r="R419" i="9"/>
  <c r="Z418" i="9"/>
  <c r="Y418" i="9"/>
  <c r="X418" i="9"/>
  <c r="W418" i="9"/>
  <c r="V418" i="9"/>
  <c r="U418" i="9"/>
  <c r="T418" i="9"/>
  <c r="S418" i="9"/>
  <c r="R418" i="9"/>
  <c r="Z417" i="9"/>
  <c r="Y417" i="9"/>
  <c r="X417" i="9"/>
  <c r="W417" i="9"/>
  <c r="V417" i="9"/>
  <c r="U417" i="9"/>
  <c r="T417" i="9"/>
  <c r="S417" i="9"/>
  <c r="R417" i="9"/>
  <c r="Z416" i="9"/>
  <c r="Y416" i="9"/>
  <c r="X416" i="9"/>
  <c r="W416" i="9"/>
  <c r="V416" i="9"/>
  <c r="U416" i="9"/>
  <c r="T416" i="9"/>
  <c r="S416" i="9"/>
  <c r="R416" i="9"/>
  <c r="Z415" i="9"/>
  <c r="Y415" i="9"/>
  <c r="X415" i="9"/>
  <c r="W415" i="9"/>
  <c r="V415" i="9"/>
  <c r="U415" i="9"/>
  <c r="T415" i="9"/>
  <c r="S415" i="9"/>
  <c r="R415" i="9"/>
  <c r="Z414" i="9"/>
  <c r="Y414" i="9"/>
  <c r="X414" i="9"/>
  <c r="W414" i="9"/>
  <c r="V414" i="9"/>
  <c r="U414" i="9"/>
  <c r="T414" i="9"/>
  <c r="S414" i="9"/>
  <c r="R414" i="9"/>
  <c r="Z413" i="9"/>
  <c r="Y413" i="9"/>
  <c r="X413" i="9"/>
  <c r="W413" i="9"/>
  <c r="V413" i="9"/>
  <c r="U413" i="9"/>
  <c r="T413" i="9"/>
  <c r="S413" i="9"/>
  <c r="R413" i="9"/>
  <c r="Z412" i="9"/>
  <c r="Y412" i="9"/>
  <c r="X412" i="9"/>
  <c r="W412" i="9"/>
  <c r="V412" i="9"/>
  <c r="U412" i="9"/>
  <c r="T412" i="9"/>
  <c r="S412" i="9"/>
  <c r="R412" i="9"/>
  <c r="Z411" i="9"/>
  <c r="Y411" i="9"/>
  <c r="X411" i="9"/>
  <c r="W411" i="9"/>
  <c r="V411" i="9"/>
  <c r="U411" i="9"/>
  <c r="T411" i="9"/>
  <c r="S411" i="9"/>
  <c r="R411" i="9"/>
  <c r="Z410" i="9"/>
  <c r="Y410" i="9"/>
  <c r="X410" i="9"/>
  <c r="W410" i="9"/>
  <c r="V410" i="9"/>
  <c r="U410" i="9"/>
  <c r="T410" i="9"/>
  <c r="S410" i="9"/>
  <c r="R410" i="9"/>
  <c r="Z409" i="9"/>
  <c r="Y409" i="9"/>
  <c r="X409" i="9"/>
  <c r="W409" i="9"/>
  <c r="V409" i="9"/>
  <c r="U409" i="9"/>
  <c r="T409" i="9"/>
  <c r="S409" i="9"/>
  <c r="R409" i="9"/>
  <c r="Z408" i="9"/>
  <c r="Y408" i="9"/>
  <c r="X408" i="9"/>
  <c r="W408" i="9"/>
  <c r="V408" i="9"/>
  <c r="U408" i="9"/>
  <c r="T408" i="9"/>
  <c r="S408" i="9"/>
  <c r="R408" i="9"/>
  <c r="Z407" i="9"/>
  <c r="Y407" i="9"/>
  <c r="X407" i="9"/>
  <c r="W407" i="9"/>
  <c r="V407" i="9"/>
  <c r="U407" i="9"/>
  <c r="T407" i="9"/>
  <c r="S407" i="9"/>
  <c r="R407" i="9"/>
  <c r="Z406" i="9"/>
  <c r="Y406" i="9"/>
  <c r="X406" i="9"/>
  <c r="W406" i="9"/>
  <c r="V406" i="9"/>
  <c r="U406" i="9"/>
  <c r="T406" i="9"/>
  <c r="S406" i="9"/>
  <c r="R406" i="9"/>
  <c r="Z405" i="9"/>
  <c r="Y405" i="9"/>
  <c r="X405" i="9"/>
  <c r="W405" i="9"/>
  <c r="V405" i="9"/>
  <c r="U405" i="9"/>
  <c r="T405" i="9"/>
  <c r="S405" i="9"/>
  <c r="R405" i="9"/>
  <c r="Z404" i="9"/>
  <c r="Y404" i="9"/>
  <c r="X404" i="9"/>
  <c r="W404" i="9"/>
  <c r="V404" i="9"/>
  <c r="U404" i="9"/>
  <c r="T404" i="9"/>
  <c r="S404" i="9"/>
  <c r="R404" i="9"/>
  <c r="Z403" i="9"/>
  <c r="Y403" i="9"/>
  <c r="X403" i="9"/>
  <c r="W403" i="9"/>
  <c r="V403" i="9"/>
  <c r="U403" i="9"/>
  <c r="T403" i="9"/>
  <c r="S403" i="9"/>
  <c r="R403" i="9"/>
  <c r="Z402" i="9"/>
  <c r="Y402" i="9"/>
  <c r="X402" i="9"/>
  <c r="W402" i="9"/>
  <c r="V402" i="9"/>
  <c r="U402" i="9"/>
  <c r="T402" i="9"/>
  <c r="S402" i="9"/>
  <c r="R402" i="9"/>
  <c r="Z401" i="9"/>
  <c r="Y401" i="9"/>
  <c r="X401" i="9"/>
  <c r="W401" i="9"/>
  <c r="V401" i="9"/>
  <c r="U401" i="9"/>
  <c r="T401" i="9"/>
  <c r="S401" i="9"/>
  <c r="R401" i="9"/>
  <c r="Z400" i="9"/>
  <c r="Y400" i="9"/>
  <c r="X400" i="9"/>
  <c r="W400" i="9"/>
  <c r="V400" i="9"/>
  <c r="U400" i="9"/>
  <c r="T400" i="9"/>
  <c r="S400" i="9"/>
  <c r="R400" i="9"/>
  <c r="Z399" i="9"/>
  <c r="Y399" i="9"/>
  <c r="X399" i="9"/>
  <c r="W399" i="9"/>
  <c r="V399" i="9"/>
  <c r="U399" i="9"/>
  <c r="T399" i="9"/>
  <c r="S399" i="9"/>
  <c r="R399" i="9"/>
  <c r="Z398" i="9"/>
  <c r="Y398" i="9"/>
  <c r="X398" i="9"/>
  <c r="W398" i="9"/>
  <c r="V398" i="9"/>
  <c r="U398" i="9"/>
  <c r="T398" i="9"/>
  <c r="S398" i="9"/>
  <c r="R398" i="9"/>
  <c r="Z397" i="9"/>
  <c r="Y397" i="9"/>
  <c r="X397" i="9"/>
  <c r="W397" i="9"/>
  <c r="V397" i="9"/>
  <c r="U397" i="9"/>
  <c r="T397" i="9"/>
  <c r="S397" i="9"/>
  <c r="R397" i="9"/>
  <c r="Z396" i="9"/>
  <c r="Y396" i="9"/>
  <c r="X396" i="9"/>
  <c r="W396" i="9"/>
  <c r="V396" i="9"/>
  <c r="U396" i="9"/>
  <c r="T396" i="9"/>
  <c r="S396" i="9"/>
  <c r="R396" i="9"/>
  <c r="Z395" i="9"/>
  <c r="Y395" i="9"/>
  <c r="X395" i="9"/>
  <c r="W395" i="9"/>
  <c r="V395" i="9"/>
  <c r="U395" i="9"/>
  <c r="T395" i="9"/>
  <c r="S395" i="9"/>
  <c r="R395" i="9"/>
  <c r="Z394" i="9"/>
  <c r="Y394" i="9"/>
  <c r="X394" i="9"/>
  <c r="W394" i="9"/>
  <c r="V394" i="9"/>
  <c r="U394" i="9"/>
  <c r="T394" i="9"/>
  <c r="S394" i="9"/>
  <c r="R394" i="9"/>
  <c r="Z393" i="9"/>
  <c r="Y393" i="9"/>
  <c r="X393" i="9"/>
  <c r="W393" i="9"/>
  <c r="V393" i="9"/>
  <c r="U393" i="9"/>
  <c r="T393" i="9"/>
  <c r="S393" i="9"/>
  <c r="R393" i="9"/>
  <c r="Z392" i="9"/>
  <c r="Y392" i="9"/>
  <c r="X392" i="9"/>
  <c r="W392" i="9"/>
  <c r="V392" i="9"/>
  <c r="U392" i="9"/>
  <c r="T392" i="9"/>
  <c r="S392" i="9"/>
  <c r="R392" i="9"/>
  <c r="Z391" i="9"/>
  <c r="Y391" i="9"/>
  <c r="X391" i="9"/>
  <c r="W391" i="9"/>
  <c r="V391" i="9"/>
  <c r="U391" i="9"/>
  <c r="T391" i="9"/>
  <c r="S391" i="9"/>
  <c r="R391" i="9"/>
  <c r="Z390" i="9"/>
  <c r="Y390" i="9"/>
  <c r="X390" i="9"/>
  <c r="W390" i="9"/>
  <c r="V390" i="9"/>
  <c r="U390" i="9"/>
  <c r="T390" i="9"/>
  <c r="S390" i="9"/>
  <c r="R390" i="9"/>
  <c r="Z389" i="9"/>
  <c r="Y389" i="9"/>
  <c r="X389" i="9"/>
  <c r="W389" i="9"/>
  <c r="V389" i="9"/>
  <c r="U389" i="9"/>
  <c r="T389" i="9"/>
  <c r="S389" i="9"/>
  <c r="R389" i="9"/>
  <c r="Z388" i="9"/>
  <c r="Y388" i="9"/>
  <c r="X388" i="9"/>
  <c r="W388" i="9"/>
  <c r="V388" i="9"/>
  <c r="U388" i="9"/>
  <c r="T388" i="9"/>
  <c r="S388" i="9"/>
  <c r="R388" i="9"/>
  <c r="Z387" i="9"/>
  <c r="Y387" i="9"/>
  <c r="X387" i="9"/>
  <c r="W387" i="9"/>
  <c r="V387" i="9"/>
  <c r="U387" i="9"/>
  <c r="T387" i="9"/>
  <c r="S387" i="9"/>
  <c r="R387" i="9"/>
  <c r="Z386" i="9"/>
  <c r="Y386" i="9"/>
  <c r="X386" i="9"/>
  <c r="W386" i="9"/>
  <c r="V386" i="9"/>
  <c r="U386" i="9"/>
  <c r="T386" i="9"/>
  <c r="S386" i="9"/>
  <c r="R386" i="9"/>
  <c r="Z385" i="9"/>
  <c r="Y385" i="9"/>
  <c r="X385" i="9"/>
  <c r="W385" i="9"/>
  <c r="V385" i="9"/>
  <c r="U385" i="9"/>
  <c r="T385" i="9"/>
  <c r="S385" i="9"/>
  <c r="R385" i="9"/>
  <c r="Z384" i="9"/>
  <c r="Y384" i="9"/>
  <c r="X384" i="9"/>
  <c r="W384" i="9"/>
  <c r="V384" i="9"/>
  <c r="U384" i="9"/>
  <c r="T384" i="9"/>
  <c r="S384" i="9"/>
  <c r="R384" i="9"/>
  <c r="Z383" i="9"/>
  <c r="Y383" i="9"/>
  <c r="X383" i="9"/>
  <c r="W383" i="9"/>
  <c r="V383" i="9"/>
  <c r="U383" i="9"/>
  <c r="T383" i="9"/>
  <c r="S383" i="9"/>
  <c r="R383" i="9"/>
  <c r="Z382" i="9"/>
  <c r="Y382" i="9"/>
  <c r="X382" i="9"/>
  <c r="W382" i="9"/>
  <c r="V382" i="9"/>
  <c r="U382" i="9"/>
  <c r="T382" i="9"/>
  <c r="S382" i="9"/>
  <c r="R382" i="9"/>
  <c r="Z381" i="9"/>
  <c r="Y381" i="9"/>
  <c r="X381" i="9"/>
  <c r="W381" i="9"/>
  <c r="V381" i="9"/>
  <c r="U381" i="9"/>
  <c r="T381" i="9"/>
  <c r="S381" i="9"/>
  <c r="R381" i="9"/>
  <c r="Z380" i="9"/>
  <c r="Y380" i="9"/>
  <c r="X380" i="9"/>
  <c r="W380" i="9"/>
  <c r="V380" i="9"/>
  <c r="U380" i="9"/>
  <c r="T380" i="9"/>
  <c r="S380" i="9"/>
  <c r="R380" i="9"/>
  <c r="Z379" i="9"/>
  <c r="Y379" i="9"/>
  <c r="X379" i="9"/>
  <c r="W379" i="9"/>
  <c r="V379" i="9"/>
  <c r="U379" i="9"/>
  <c r="T379" i="9"/>
  <c r="S379" i="9"/>
  <c r="R379" i="9"/>
  <c r="Z378" i="9"/>
  <c r="Y378" i="9"/>
  <c r="X378" i="9"/>
  <c r="W378" i="9"/>
  <c r="V378" i="9"/>
  <c r="U378" i="9"/>
  <c r="T378" i="9"/>
  <c r="S378" i="9"/>
  <c r="R378" i="9"/>
  <c r="Z377" i="9"/>
  <c r="Y377" i="9"/>
  <c r="X377" i="9"/>
  <c r="W377" i="9"/>
  <c r="V377" i="9"/>
  <c r="U377" i="9"/>
  <c r="T377" i="9"/>
  <c r="S377" i="9"/>
  <c r="R377" i="9"/>
  <c r="Z376" i="9"/>
  <c r="Y376" i="9"/>
  <c r="X376" i="9"/>
  <c r="W376" i="9"/>
  <c r="V376" i="9"/>
  <c r="U376" i="9"/>
  <c r="T376" i="9"/>
  <c r="S376" i="9"/>
  <c r="R376" i="9"/>
  <c r="Z375" i="9"/>
  <c r="Y375" i="9"/>
  <c r="X375" i="9"/>
  <c r="W375" i="9"/>
  <c r="V375" i="9"/>
  <c r="U375" i="9"/>
  <c r="T375" i="9"/>
  <c r="S375" i="9"/>
  <c r="R375" i="9"/>
  <c r="Z374" i="9"/>
  <c r="Y374" i="9"/>
  <c r="X374" i="9"/>
  <c r="W374" i="9"/>
  <c r="V374" i="9"/>
  <c r="U374" i="9"/>
  <c r="T374" i="9"/>
  <c r="S374" i="9"/>
  <c r="R374" i="9"/>
  <c r="Z373" i="9"/>
  <c r="Y373" i="9"/>
  <c r="X373" i="9"/>
  <c r="W373" i="9"/>
  <c r="V373" i="9"/>
  <c r="U373" i="9"/>
  <c r="T373" i="9"/>
  <c r="S373" i="9"/>
  <c r="R373" i="9"/>
  <c r="Z372" i="9"/>
  <c r="Y372" i="9"/>
  <c r="X372" i="9"/>
  <c r="W372" i="9"/>
  <c r="V372" i="9"/>
  <c r="U372" i="9"/>
  <c r="T372" i="9"/>
  <c r="S372" i="9"/>
  <c r="R372" i="9"/>
  <c r="Z371" i="9"/>
  <c r="Y371" i="9"/>
  <c r="X371" i="9"/>
  <c r="W371" i="9"/>
  <c r="V371" i="9"/>
  <c r="U371" i="9"/>
  <c r="T371" i="9"/>
  <c r="S371" i="9"/>
  <c r="R371" i="9"/>
  <c r="Z370" i="9"/>
  <c r="Y370" i="9"/>
  <c r="X370" i="9"/>
  <c r="W370" i="9"/>
  <c r="V370" i="9"/>
  <c r="U370" i="9"/>
  <c r="T370" i="9"/>
  <c r="S370" i="9"/>
  <c r="R370" i="9"/>
  <c r="Z369" i="9"/>
  <c r="Y369" i="9"/>
  <c r="X369" i="9"/>
  <c r="W369" i="9"/>
  <c r="V369" i="9"/>
  <c r="U369" i="9"/>
  <c r="T369" i="9"/>
  <c r="S369" i="9"/>
  <c r="R369" i="9"/>
  <c r="Z368" i="9"/>
  <c r="Y368" i="9"/>
  <c r="X368" i="9"/>
  <c r="W368" i="9"/>
  <c r="V368" i="9"/>
  <c r="U368" i="9"/>
  <c r="T368" i="9"/>
  <c r="S368" i="9"/>
  <c r="R368" i="9"/>
  <c r="Z367" i="9"/>
  <c r="Y367" i="9"/>
  <c r="X367" i="9"/>
  <c r="W367" i="9"/>
  <c r="V367" i="9"/>
  <c r="U367" i="9"/>
  <c r="T367" i="9"/>
  <c r="S367" i="9"/>
  <c r="R367" i="9"/>
  <c r="Z366" i="9"/>
  <c r="Y366" i="9"/>
  <c r="X366" i="9"/>
  <c r="W366" i="9"/>
  <c r="V366" i="9"/>
  <c r="U366" i="9"/>
  <c r="T366" i="9"/>
  <c r="S366" i="9"/>
  <c r="R366" i="9"/>
  <c r="Z365" i="9"/>
  <c r="Y365" i="9"/>
  <c r="X365" i="9"/>
  <c r="W365" i="9"/>
  <c r="V365" i="9"/>
  <c r="U365" i="9"/>
  <c r="T365" i="9"/>
  <c r="S365" i="9"/>
  <c r="R365" i="9"/>
  <c r="Z364" i="9"/>
  <c r="Y364" i="9"/>
  <c r="X364" i="9"/>
  <c r="W364" i="9"/>
  <c r="V364" i="9"/>
  <c r="U364" i="9"/>
  <c r="T364" i="9"/>
  <c r="S364" i="9"/>
  <c r="R364" i="9"/>
  <c r="Z363" i="9"/>
  <c r="Y363" i="9"/>
  <c r="X363" i="9"/>
  <c r="W363" i="9"/>
  <c r="V363" i="9"/>
  <c r="U363" i="9"/>
  <c r="T363" i="9"/>
  <c r="S363" i="9"/>
  <c r="R363" i="9"/>
  <c r="Z362" i="9"/>
  <c r="Y362" i="9"/>
  <c r="X362" i="9"/>
  <c r="W362" i="9"/>
  <c r="V362" i="9"/>
  <c r="U362" i="9"/>
  <c r="T362" i="9"/>
  <c r="S362" i="9"/>
  <c r="R362" i="9"/>
  <c r="Z361" i="9"/>
  <c r="Y361" i="9"/>
  <c r="X361" i="9"/>
  <c r="W361" i="9"/>
  <c r="V361" i="9"/>
  <c r="U361" i="9"/>
  <c r="T361" i="9"/>
  <c r="S361" i="9"/>
  <c r="R361" i="9"/>
  <c r="Z360" i="9"/>
  <c r="Y360" i="9"/>
  <c r="X360" i="9"/>
  <c r="W360" i="9"/>
  <c r="V360" i="9"/>
  <c r="U360" i="9"/>
  <c r="T360" i="9"/>
  <c r="S360" i="9"/>
  <c r="R360" i="9"/>
  <c r="Z359" i="9"/>
  <c r="Y359" i="9"/>
  <c r="X359" i="9"/>
  <c r="W359" i="9"/>
  <c r="V359" i="9"/>
  <c r="U359" i="9"/>
  <c r="T359" i="9"/>
  <c r="S359" i="9"/>
  <c r="R359" i="9"/>
  <c r="Z358" i="9"/>
  <c r="Y358" i="9"/>
  <c r="X358" i="9"/>
  <c r="W358" i="9"/>
  <c r="V358" i="9"/>
  <c r="U358" i="9"/>
  <c r="T358" i="9"/>
  <c r="S358" i="9"/>
  <c r="R358" i="9"/>
  <c r="Z357" i="9"/>
  <c r="Y357" i="9"/>
  <c r="X357" i="9"/>
  <c r="W357" i="9"/>
  <c r="V357" i="9"/>
  <c r="U357" i="9"/>
  <c r="T357" i="9"/>
  <c r="S357" i="9"/>
  <c r="R357" i="9"/>
  <c r="Z356" i="9"/>
  <c r="Y356" i="9"/>
  <c r="X356" i="9"/>
  <c r="W356" i="9"/>
  <c r="V356" i="9"/>
  <c r="U356" i="9"/>
  <c r="T356" i="9"/>
  <c r="S356" i="9"/>
  <c r="R356" i="9"/>
  <c r="Z355" i="9"/>
  <c r="Y355" i="9"/>
  <c r="X355" i="9"/>
  <c r="W355" i="9"/>
  <c r="V355" i="9"/>
  <c r="U355" i="9"/>
  <c r="T355" i="9"/>
  <c r="S355" i="9"/>
  <c r="R355" i="9"/>
  <c r="Z354" i="9"/>
  <c r="Y354" i="9"/>
  <c r="X354" i="9"/>
  <c r="W354" i="9"/>
  <c r="V354" i="9"/>
  <c r="U354" i="9"/>
  <c r="T354" i="9"/>
  <c r="S354" i="9"/>
  <c r="R354" i="9"/>
  <c r="Z353" i="9"/>
  <c r="Y353" i="9"/>
  <c r="X353" i="9"/>
  <c r="W353" i="9"/>
  <c r="V353" i="9"/>
  <c r="U353" i="9"/>
  <c r="T353" i="9"/>
  <c r="S353" i="9"/>
  <c r="R353" i="9"/>
  <c r="Z352" i="9"/>
  <c r="Y352" i="9"/>
  <c r="X352" i="9"/>
  <c r="W352" i="9"/>
  <c r="V352" i="9"/>
  <c r="U352" i="9"/>
  <c r="T352" i="9"/>
  <c r="S352" i="9"/>
  <c r="R352" i="9"/>
  <c r="Z351" i="9"/>
  <c r="Y351" i="9"/>
  <c r="X351" i="9"/>
  <c r="W351" i="9"/>
  <c r="V351" i="9"/>
  <c r="U351" i="9"/>
  <c r="T351" i="9"/>
  <c r="S351" i="9"/>
  <c r="R351" i="9"/>
  <c r="Z350" i="9"/>
  <c r="Y350" i="9"/>
  <c r="X350" i="9"/>
  <c r="W350" i="9"/>
  <c r="V350" i="9"/>
  <c r="U350" i="9"/>
  <c r="T350" i="9"/>
  <c r="S350" i="9"/>
  <c r="R350" i="9"/>
  <c r="Z349" i="9"/>
  <c r="Y349" i="9"/>
  <c r="X349" i="9"/>
  <c r="W349" i="9"/>
  <c r="V349" i="9"/>
  <c r="U349" i="9"/>
  <c r="T349" i="9"/>
  <c r="S349" i="9"/>
  <c r="R349" i="9"/>
  <c r="Z348" i="9"/>
  <c r="Y348" i="9"/>
  <c r="X348" i="9"/>
  <c r="W348" i="9"/>
  <c r="V348" i="9"/>
  <c r="U348" i="9"/>
  <c r="T348" i="9"/>
  <c r="S348" i="9"/>
  <c r="R348" i="9"/>
  <c r="Z347" i="9"/>
  <c r="Y347" i="9"/>
  <c r="X347" i="9"/>
  <c r="W347" i="9"/>
  <c r="V347" i="9"/>
  <c r="U347" i="9"/>
  <c r="T347" i="9"/>
  <c r="S347" i="9"/>
  <c r="R347" i="9"/>
  <c r="Z346" i="9"/>
  <c r="Y346" i="9"/>
  <c r="X346" i="9"/>
  <c r="W346" i="9"/>
  <c r="V346" i="9"/>
  <c r="U346" i="9"/>
  <c r="T346" i="9"/>
  <c r="S346" i="9"/>
  <c r="R346" i="9"/>
  <c r="Z345" i="9"/>
  <c r="Y345" i="9"/>
  <c r="X345" i="9"/>
  <c r="W345" i="9"/>
  <c r="V345" i="9"/>
  <c r="U345" i="9"/>
  <c r="T345" i="9"/>
  <c r="S345" i="9"/>
  <c r="R345" i="9"/>
  <c r="Z344" i="9"/>
  <c r="Y344" i="9"/>
  <c r="X344" i="9"/>
  <c r="W344" i="9"/>
  <c r="V344" i="9"/>
  <c r="U344" i="9"/>
  <c r="T344" i="9"/>
  <c r="S344" i="9"/>
  <c r="R344" i="9"/>
  <c r="Z343" i="9"/>
  <c r="Y343" i="9"/>
  <c r="X343" i="9"/>
  <c r="W343" i="9"/>
  <c r="V343" i="9"/>
  <c r="U343" i="9"/>
  <c r="T343" i="9"/>
  <c r="S343" i="9"/>
  <c r="R343" i="9"/>
  <c r="Z342" i="9"/>
  <c r="Y342" i="9"/>
  <c r="X342" i="9"/>
  <c r="W342" i="9"/>
  <c r="V342" i="9"/>
  <c r="U342" i="9"/>
  <c r="T342" i="9"/>
  <c r="S342" i="9"/>
  <c r="R342" i="9"/>
  <c r="Z341" i="9"/>
  <c r="Y341" i="9"/>
  <c r="X341" i="9"/>
  <c r="W341" i="9"/>
  <c r="V341" i="9"/>
  <c r="U341" i="9"/>
  <c r="T341" i="9"/>
  <c r="S341" i="9"/>
  <c r="R341" i="9"/>
  <c r="Z340" i="9"/>
  <c r="Y340" i="9"/>
  <c r="X340" i="9"/>
  <c r="W340" i="9"/>
  <c r="V340" i="9"/>
  <c r="U340" i="9"/>
  <c r="T340" i="9"/>
  <c r="S340" i="9"/>
  <c r="R340" i="9"/>
  <c r="Z339" i="9"/>
  <c r="Y339" i="9"/>
  <c r="X339" i="9"/>
  <c r="W339" i="9"/>
  <c r="V339" i="9"/>
  <c r="U339" i="9"/>
  <c r="T339" i="9"/>
  <c r="S339" i="9"/>
  <c r="R339" i="9"/>
  <c r="Z338" i="9"/>
  <c r="Y338" i="9"/>
  <c r="X338" i="9"/>
  <c r="W338" i="9"/>
  <c r="V338" i="9"/>
  <c r="U338" i="9"/>
  <c r="T338" i="9"/>
  <c r="S338" i="9"/>
  <c r="R338" i="9"/>
  <c r="Z337" i="9"/>
  <c r="Y337" i="9"/>
  <c r="X337" i="9"/>
  <c r="W337" i="9"/>
  <c r="V337" i="9"/>
  <c r="U337" i="9"/>
  <c r="T337" i="9"/>
  <c r="S337" i="9"/>
  <c r="R337" i="9"/>
  <c r="Z336" i="9"/>
  <c r="Y336" i="9"/>
  <c r="X336" i="9"/>
  <c r="W336" i="9"/>
  <c r="V336" i="9"/>
  <c r="U336" i="9"/>
  <c r="T336" i="9"/>
  <c r="S336" i="9"/>
  <c r="R336" i="9"/>
  <c r="Z335" i="9"/>
  <c r="Y335" i="9"/>
  <c r="X335" i="9"/>
  <c r="W335" i="9"/>
  <c r="V335" i="9"/>
  <c r="U335" i="9"/>
  <c r="T335" i="9"/>
  <c r="S335" i="9"/>
  <c r="R335" i="9"/>
  <c r="Z334" i="9"/>
  <c r="Y334" i="9"/>
  <c r="X334" i="9"/>
  <c r="W334" i="9"/>
  <c r="V334" i="9"/>
  <c r="U334" i="9"/>
  <c r="T334" i="9"/>
  <c r="S334" i="9"/>
  <c r="R334" i="9"/>
  <c r="Z333" i="9"/>
  <c r="Y333" i="9"/>
  <c r="X333" i="9"/>
  <c r="W333" i="9"/>
  <c r="V333" i="9"/>
  <c r="U333" i="9"/>
  <c r="T333" i="9"/>
  <c r="S333" i="9"/>
  <c r="R333" i="9"/>
  <c r="Z332" i="9"/>
  <c r="Y332" i="9"/>
  <c r="X332" i="9"/>
  <c r="W332" i="9"/>
  <c r="V332" i="9"/>
  <c r="U332" i="9"/>
  <c r="T332" i="9"/>
  <c r="S332" i="9"/>
  <c r="R332" i="9"/>
  <c r="Z331" i="9"/>
  <c r="Y331" i="9"/>
  <c r="X331" i="9"/>
  <c r="W331" i="9"/>
  <c r="V331" i="9"/>
  <c r="U331" i="9"/>
  <c r="T331" i="9"/>
  <c r="S331" i="9"/>
  <c r="R331" i="9"/>
  <c r="Z330" i="9"/>
  <c r="Y330" i="9"/>
  <c r="X330" i="9"/>
  <c r="W330" i="9"/>
  <c r="V330" i="9"/>
  <c r="U330" i="9"/>
  <c r="T330" i="9"/>
  <c r="S330" i="9"/>
  <c r="R330" i="9"/>
  <c r="Z329" i="9"/>
  <c r="Y329" i="9"/>
  <c r="X329" i="9"/>
  <c r="W329" i="9"/>
  <c r="V329" i="9"/>
  <c r="U329" i="9"/>
  <c r="T329" i="9"/>
  <c r="S329" i="9"/>
  <c r="R329" i="9"/>
  <c r="Z328" i="9"/>
  <c r="Y328" i="9"/>
  <c r="X328" i="9"/>
  <c r="W328" i="9"/>
  <c r="V328" i="9"/>
  <c r="U328" i="9"/>
  <c r="T328" i="9"/>
  <c r="S328" i="9"/>
  <c r="R328" i="9"/>
  <c r="Z327" i="9"/>
  <c r="Y327" i="9"/>
  <c r="X327" i="9"/>
  <c r="W327" i="9"/>
  <c r="V327" i="9"/>
  <c r="U327" i="9"/>
  <c r="T327" i="9"/>
  <c r="S327" i="9"/>
  <c r="R327" i="9"/>
  <c r="Z326" i="9"/>
  <c r="Y326" i="9"/>
  <c r="X326" i="9"/>
  <c r="W326" i="9"/>
  <c r="V326" i="9"/>
  <c r="U326" i="9"/>
  <c r="T326" i="9"/>
  <c r="S326" i="9"/>
  <c r="R326" i="9"/>
  <c r="Z325" i="9"/>
  <c r="Y325" i="9"/>
  <c r="X325" i="9"/>
  <c r="W325" i="9"/>
  <c r="V325" i="9"/>
  <c r="U325" i="9"/>
  <c r="T325" i="9"/>
  <c r="S325" i="9"/>
  <c r="R325" i="9"/>
  <c r="Z324" i="9"/>
  <c r="Y324" i="9"/>
  <c r="X324" i="9"/>
  <c r="W324" i="9"/>
  <c r="V324" i="9"/>
  <c r="U324" i="9"/>
  <c r="T324" i="9"/>
  <c r="S324" i="9"/>
  <c r="R324" i="9"/>
  <c r="Z323" i="9"/>
  <c r="Y323" i="9"/>
  <c r="X323" i="9"/>
  <c r="W323" i="9"/>
  <c r="V323" i="9"/>
  <c r="U323" i="9"/>
  <c r="T323" i="9"/>
  <c r="S323" i="9"/>
  <c r="R323" i="9"/>
  <c r="Z322" i="9"/>
  <c r="Y322" i="9"/>
  <c r="X322" i="9"/>
  <c r="W322" i="9"/>
  <c r="V322" i="9"/>
  <c r="U322" i="9"/>
  <c r="T322" i="9"/>
  <c r="S322" i="9"/>
  <c r="R322" i="9"/>
  <c r="Z321" i="9"/>
  <c r="Y321" i="9"/>
  <c r="X321" i="9"/>
  <c r="W321" i="9"/>
  <c r="V321" i="9"/>
  <c r="U321" i="9"/>
  <c r="T321" i="9"/>
  <c r="S321" i="9"/>
  <c r="R321" i="9"/>
  <c r="Z320" i="9"/>
  <c r="Y320" i="9"/>
  <c r="X320" i="9"/>
  <c r="W320" i="9"/>
  <c r="V320" i="9"/>
  <c r="U320" i="9"/>
  <c r="T320" i="9"/>
  <c r="S320" i="9"/>
  <c r="R320" i="9"/>
  <c r="Z319" i="9"/>
  <c r="Y319" i="9"/>
  <c r="X319" i="9"/>
  <c r="W319" i="9"/>
  <c r="V319" i="9"/>
  <c r="U319" i="9"/>
  <c r="T319" i="9"/>
  <c r="S319" i="9"/>
  <c r="R319" i="9"/>
  <c r="Z318" i="9"/>
  <c r="Y318" i="9"/>
  <c r="X318" i="9"/>
  <c r="W318" i="9"/>
  <c r="V318" i="9"/>
  <c r="U318" i="9"/>
  <c r="T318" i="9"/>
  <c r="S318" i="9"/>
  <c r="R318" i="9"/>
  <c r="Z317" i="9"/>
  <c r="Y317" i="9"/>
  <c r="X317" i="9"/>
  <c r="W317" i="9"/>
  <c r="V317" i="9"/>
  <c r="U317" i="9"/>
  <c r="T317" i="9"/>
  <c r="S317" i="9"/>
  <c r="R317" i="9"/>
  <c r="Z316" i="9"/>
  <c r="Y316" i="9"/>
  <c r="X316" i="9"/>
  <c r="W316" i="9"/>
  <c r="V316" i="9"/>
  <c r="U316" i="9"/>
  <c r="T316" i="9"/>
  <c r="S316" i="9"/>
  <c r="R316" i="9"/>
  <c r="Z315" i="9"/>
  <c r="Y315" i="9"/>
  <c r="X315" i="9"/>
  <c r="W315" i="9"/>
  <c r="V315" i="9"/>
  <c r="U315" i="9"/>
  <c r="T315" i="9"/>
  <c r="S315" i="9"/>
  <c r="R315" i="9"/>
  <c r="Z314" i="9"/>
  <c r="Y314" i="9"/>
  <c r="X314" i="9"/>
  <c r="W314" i="9"/>
  <c r="V314" i="9"/>
  <c r="U314" i="9"/>
  <c r="T314" i="9"/>
  <c r="S314" i="9"/>
  <c r="R314" i="9"/>
  <c r="Z313" i="9"/>
  <c r="Y313" i="9"/>
  <c r="X313" i="9"/>
  <c r="W313" i="9"/>
  <c r="V313" i="9"/>
  <c r="U313" i="9"/>
  <c r="T313" i="9"/>
  <c r="S313" i="9"/>
  <c r="R313" i="9"/>
  <c r="Z312" i="9"/>
  <c r="Y312" i="9"/>
  <c r="X312" i="9"/>
  <c r="W312" i="9"/>
  <c r="V312" i="9"/>
  <c r="U312" i="9"/>
  <c r="T312" i="9"/>
  <c r="S312" i="9"/>
  <c r="R312" i="9"/>
  <c r="Z311" i="9"/>
  <c r="Y311" i="9"/>
  <c r="X311" i="9"/>
  <c r="W311" i="9"/>
  <c r="V311" i="9"/>
  <c r="U311" i="9"/>
  <c r="T311" i="9"/>
  <c r="S311" i="9"/>
  <c r="R311" i="9"/>
  <c r="Z310" i="9"/>
  <c r="Y310" i="9"/>
  <c r="X310" i="9"/>
  <c r="W310" i="9"/>
  <c r="V310" i="9"/>
  <c r="U310" i="9"/>
  <c r="T310" i="9"/>
  <c r="S310" i="9"/>
  <c r="R310" i="9"/>
  <c r="Z309" i="9"/>
  <c r="Y309" i="9"/>
  <c r="X309" i="9"/>
  <c r="W309" i="9"/>
  <c r="V309" i="9"/>
  <c r="U309" i="9"/>
  <c r="T309" i="9"/>
  <c r="S309" i="9"/>
  <c r="R309" i="9"/>
  <c r="Z308" i="9"/>
  <c r="Y308" i="9"/>
  <c r="X308" i="9"/>
  <c r="W308" i="9"/>
  <c r="V308" i="9"/>
  <c r="U308" i="9"/>
  <c r="T308" i="9"/>
  <c r="S308" i="9"/>
  <c r="R308" i="9"/>
  <c r="Z307" i="9"/>
  <c r="Y307" i="9"/>
  <c r="X307" i="9"/>
  <c r="W307" i="9"/>
  <c r="V307" i="9"/>
  <c r="U307" i="9"/>
  <c r="T307" i="9"/>
  <c r="S307" i="9"/>
  <c r="R307" i="9"/>
  <c r="Z306" i="9"/>
  <c r="Y306" i="9"/>
  <c r="X306" i="9"/>
  <c r="W306" i="9"/>
  <c r="V306" i="9"/>
  <c r="U306" i="9"/>
  <c r="T306" i="9"/>
  <c r="S306" i="9"/>
  <c r="R306" i="9"/>
  <c r="Z305" i="9"/>
  <c r="Y305" i="9"/>
  <c r="X305" i="9"/>
  <c r="W305" i="9"/>
  <c r="V305" i="9"/>
  <c r="U305" i="9"/>
  <c r="T305" i="9"/>
  <c r="S305" i="9"/>
  <c r="R305" i="9"/>
  <c r="Z304" i="9"/>
  <c r="Y304" i="9"/>
  <c r="X304" i="9"/>
  <c r="W304" i="9"/>
  <c r="V304" i="9"/>
  <c r="U304" i="9"/>
  <c r="T304" i="9"/>
  <c r="S304" i="9"/>
  <c r="R304" i="9"/>
  <c r="Z303" i="9"/>
  <c r="Y303" i="9"/>
  <c r="X303" i="9"/>
  <c r="W303" i="9"/>
  <c r="V303" i="9"/>
  <c r="U303" i="9"/>
  <c r="T303" i="9"/>
  <c r="S303" i="9"/>
  <c r="R303" i="9"/>
  <c r="Z302" i="9"/>
  <c r="Y302" i="9"/>
  <c r="X302" i="9"/>
  <c r="W302" i="9"/>
  <c r="V302" i="9"/>
  <c r="U302" i="9"/>
  <c r="T302" i="9"/>
  <c r="S302" i="9"/>
  <c r="R302" i="9"/>
  <c r="Z301" i="9"/>
  <c r="Y301" i="9"/>
  <c r="X301" i="9"/>
  <c r="W301" i="9"/>
  <c r="V301" i="9"/>
  <c r="U301" i="9"/>
  <c r="T301" i="9"/>
  <c r="S301" i="9"/>
  <c r="R301" i="9"/>
  <c r="Z300" i="9"/>
  <c r="Y300" i="9"/>
  <c r="X300" i="9"/>
  <c r="W300" i="9"/>
  <c r="V300" i="9"/>
  <c r="U300" i="9"/>
  <c r="T300" i="9"/>
  <c r="S300" i="9"/>
  <c r="R300" i="9"/>
  <c r="Z299" i="9"/>
  <c r="Y299" i="9"/>
  <c r="X299" i="9"/>
  <c r="W299" i="9"/>
  <c r="V299" i="9"/>
  <c r="U299" i="9"/>
  <c r="T299" i="9"/>
  <c r="S299" i="9"/>
  <c r="R299" i="9"/>
  <c r="Z298" i="9"/>
  <c r="Y298" i="9"/>
  <c r="X298" i="9"/>
  <c r="W298" i="9"/>
  <c r="V298" i="9"/>
  <c r="U298" i="9"/>
  <c r="T298" i="9"/>
  <c r="S298" i="9"/>
  <c r="R298" i="9"/>
  <c r="Z297" i="9"/>
  <c r="Y297" i="9"/>
  <c r="X297" i="9"/>
  <c r="W297" i="9"/>
  <c r="V297" i="9"/>
  <c r="U297" i="9"/>
  <c r="T297" i="9"/>
  <c r="S297" i="9"/>
  <c r="R297" i="9"/>
  <c r="Z296" i="9"/>
  <c r="Y296" i="9"/>
  <c r="X296" i="9"/>
  <c r="W296" i="9"/>
  <c r="V296" i="9"/>
  <c r="U296" i="9"/>
  <c r="T296" i="9"/>
  <c r="S296" i="9"/>
  <c r="R296" i="9"/>
  <c r="Z295" i="9"/>
  <c r="Y295" i="9"/>
  <c r="X295" i="9"/>
  <c r="W295" i="9"/>
  <c r="V295" i="9"/>
  <c r="U295" i="9"/>
  <c r="T295" i="9"/>
  <c r="S295" i="9"/>
  <c r="R295" i="9"/>
  <c r="Z294" i="9"/>
  <c r="Y294" i="9"/>
  <c r="X294" i="9"/>
  <c r="W294" i="9"/>
  <c r="V294" i="9"/>
  <c r="U294" i="9"/>
  <c r="T294" i="9"/>
  <c r="S294" i="9"/>
  <c r="R294" i="9"/>
  <c r="Z293" i="9"/>
  <c r="Y293" i="9"/>
  <c r="X293" i="9"/>
  <c r="W293" i="9"/>
  <c r="V293" i="9"/>
  <c r="U293" i="9"/>
  <c r="T293" i="9"/>
  <c r="S293" i="9"/>
  <c r="R293" i="9"/>
  <c r="Z292" i="9"/>
  <c r="Y292" i="9"/>
  <c r="X292" i="9"/>
  <c r="W292" i="9"/>
  <c r="V292" i="9"/>
  <c r="U292" i="9"/>
  <c r="T292" i="9"/>
  <c r="S292" i="9"/>
  <c r="R292" i="9"/>
  <c r="Z291" i="9"/>
  <c r="Y291" i="9"/>
  <c r="X291" i="9"/>
  <c r="W291" i="9"/>
  <c r="V291" i="9"/>
  <c r="U291" i="9"/>
  <c r="T291" i="9"/>
  <c r="S291" i="9"/>
  <c r="R291" i="9"/>
  <c r="Z290" i="9"/>
  <c r="Y290" i="9"/>
  <c r="X290" i="9"/>
  <c r="W290" i="9"/>
  <c r="V290" i="9"/>
  <c r="U290" i="9"/>
  <c r="T290" i="9"/>
  <c r="S290" i="9"/>
  <c r="R290" i="9"/>
  <c r="Z289" i="9"/>
  <c r="Y289" i="9"/>
  <c r="X289" i="9"/>
  <c r="W289" i="9"/>
  <c r="V289" i="9"/>
  <c r="U289" i="9"/>
  <c r="T289" i="9"/>
  <c r="S289" i="9"/>
  <c r="R289" i="9"/>
  <c r="Z288" i="9"/>
  <c r="Y288" i="9"/>
  <c r="X288" i="9"/>
  <c r="W288" i="9"/>
  <c r="V288" i="9"/>
  <c r="U288" i="9"/>
  <c r="T288" i="9"/>
  <c r="S288" i="9"/>
  <c r="R288" i="9"/>
  <c r="Z287" i="9"/>
  <c r="Y287" i="9"/>
  <c r="X287" i="9"/>
  <c r="W287" i="9"/>
  <c r="V287" i="9"/>
  <c r="U287" i="9"/>
  <c r="T287" i="9"/>
  <c r="S287" i="9"/>
  <c r="R287" i="9"/>
  <c r="Z286" i="9"/>
  <c r="Y286" i="9"/>
  <c r="X286" i="9"/>
  <c r="W286" i="9"/>
  <c r="V286" i="9"/>
  <c r="U286" i="9"/>
  <c r="T286" i="9"/>
  <c r="S286" i="9"/>
  <c r="R286" i="9"/>
  <c r="Z285" i="9"/>
  <c r="Y285" i="9"/>
  <c r="X285" i="9"/>
  <c r="W285" i="9"/>
  <c r="V285" i="9"/>
  <c r="U285" i="9"/>
  <c r="T285" i="9"/>
  <c r="S285" i="9"/>
  <c r="R285" i="9"/>
  <c r="Z284" i="9"/>
  <c r="Y284" i="9"/>
  <c r="X284" i="9"/>
  <c r="W284" i="9"/>
  <c r="V284" i="9"/>
  <c r="U284" i="9"/>
  <c r="T284" i="9"/>
  <c r="S284" i="9"/>
  <c r="R284" i="9"/>
  <c r="Z283" i="9"/>
  <c r="Y283" i="9"/>
  <c r="X283" i="9"/>
  <c r="W283" i="9"/>
  <c r="V283" i="9"/>
  <c r="U283" i="9"/>
  <c r="T283" i="9"/>
  <c r="S283" i="9"/>
  <c r="R283" i="9"/>
  <c r="Z282" i="9"/>
  <c r="Y282" i="9"/>
  <c r="X282" i="9"/>
  <c r="W282" i="9"/>
  <c r="V282" i="9"/>
  <c r="U282" i="9"/>
  <c r="T282" i="9"/>
  <c r="S282" i="9"/>
  <c r="R282" i="9"/>
  <c r="Z281" i="9"/>
  <c r="Y281" i="9"/>
  <c r="X281" i="9"/>
  <c r="W281" i="9"/>
  <c r="V281" i="9"/>
  <c r="U281" i="9"/>
  <c r="T281" i="9"/>
  <c r="S281" i="9"/>
  <c r="R281" i="9"/>
  <c r="Z280" i="9"/>
  <c r="Y280" i="9"/>
  <c r="X280" i="9"/>
  <c r="W280" i="9"/>
  <c r="V280" i="9"/>
  <c r="U280" i="9"/>
  <c r="T280" i="9"/>
  <c r="S280" i="9"/>
  <c r="R280" i="9"/>
  <c r="Z279" i="9"/>
  <c r="Y279" i="9"/>
  <c r="X279" i="9"/>
  <c r="W279" i="9"/>
  <c r="V279" i="9"/>
  <c r="U279" i="9"/>
  <c r="T279" i="9"/>
  <c r="S279" i="9"/>
  <c r="R279" i="9"/>
  <c r="Z278" i="9"/>
  <c r="Y278" i="9"/>
  <c r="X278" i="9"/>
  <c r="W278" i="9"/>
  <c r="V278" i="9"/>
  <c r="U278" i="9"/>
  <c r="T278" i="9"/>
  <c r="S278" i="9"/>
  <c r="R278" i="9"/>
  <c r="Z277" i="9"/>
  <c r="Y277" i="9"/>
  <c r="X277" i="9"/>
  <c r="W277" i="9"/>
  <c r="V277" i="9"/>
  <c r="U277" i="9"/>
  <c r="T277" i="9"/>
  <c r="S277" i="9"/>
  <c r="R277" i="9"/>
  <c r="Z276" i="9"/>
  <c r="Y276" i="9"/>
  <c r="X276" i="9"/>
  <c r="W276" i="9"/>
  <c r="V276" i="9"/>
  <c r="U276" i="9"/>
  <c r="T276" i="9"/>
  <c r="S276" i="9"/>
  <c r="R276" i="9"/>
  <c r="Z275" i="9"/>
  <c r="Y275" i="9"/>
  <c r="X275" i="9"/>
  <c r="W275" i="9"/>
  <c r="V275" i="9"/>
  <c r="U275" i="9"/>
  <c r="T275" i="9"/>
  <c r="S275" i="9"/>
  <c r="R275" i="9"/>
  <c r="Z274" i="9"/>
  <c r="Y274" i="9"/>
  <c r="X274" i="9"/>
  <c r="W274" i="9"/>
  <c r="V274" i="9"/>
  <c r="U274" i="9"/>
  <c r="T274" i="9"/>
  <c r="S274" i="9"/>
  <c r="R274" i="9"/>
  <c r="Z273" i="9"/>
  <c r="Y273" i="9"/>
  <c r="X273" i="9"/>
  <c r="W273" i="9"/>
  <c r="V273" i="9"/>
  <c r="U273" i="9"/>
  <c r="T273" i="9"/>
  <c r="S273" i="9"/>
  <c r="R273" i="9"/>
  <c r="Z272" i="9"/>
  <c r="Y272" i="9"/>
  <c r="X272" i="9"/>
  <c r="W272" i="9"/>
  <c r="V272" i="9"/>
  <c r="U272" i="9"/>
  <c r="T272" i="9"/>
  <c r="S272" i="9"/>
  <c r="R272" i="9"/>
  <c r="Z271" i="9"/>
  <c r="Y271" i="9"/>
  <c r="X271" i="9"/>
  <c r="W271" i="9"/>
  <c r="V271" i="9"/>
  <c r="U271" i="9"/>
  <c r="T271" i="9"/>
  <c r="S271" i="9"/>
  <c r="R271" i="9"/>
  <c r="Z270" i="9"/>
  <c r="Y270" i="9"/>
  <c r="X270" i="9"/>
  <c r="W270" i="9"/>
  <c r="V270" i="9"/>
  <c r="U270" i="9"/>
  <c r="T270" i="9"/>
  <c r="S270" i="9"/>
  <c r="R270" i="9"/>
  <c r="Z269" i="9"/>
  <c r="Y269" i="9"/>
  <c r="X269" i="9"/>
  <c r="W269" i="9"/>
  <c r="V269" i="9"/>
  <c r="U269" i="9"/>
  <c r="T269" i="9"/>
  <c r="S269" i="9"/>
  <c r="R269" i="9"/>
  <c r="Z268" i="9"/>
  <c r="Y268" i="9"/>
  <c r="X268" i="9"/>
  <c r="W268" i="9"/>
  <c r="V268" i="9"/>
  <c r="U268" i="9"/>
  <c r="T268" i="9"/>
  <c r="S268" i="9"/>
  <c r="R268" i="9"/>
  <c r="Z267" i="9"/>
  <c r="Y267" i="9"/>
  <c r="X267" i="9"/>
  <c r="W267" i="9"/>
  <c r="V267" i="9"/>
  <c r="U267" i="9"/>
  <c r="T267" i="9"/>
  <c r="S267" i="9"/>
  <c r="R267" i="9"/>
  <c r="Z266" i="9"/>
  <c r="Y266" i="9"/>
  <c r="X266" i="9"/>
  <c r="W266" i="9"/>
  <c r="V266" i="9"/>
  <c r="U266" i="9"/>
  <c r="T266" i="9"/>
  <c r="S266" i="9"/>
  <c r="R266" i="9"/>
  <c r="Z265" i="9"/>
  <c r="Y265" i="9"/>
  <c r="X265" i="9"/>
  <c r="W265" i="9"/>
  <c r="V265" i="9"/>
  <c r="U265" i="9"/>
  <c r="T265" i="9"/>
  <c r="S265" i="9"/>
  <c r="R265" i="9"/>
  <c r="Z264" i="9"/>
  <c r="Y264" i="9"/>
  <c r="X264" i="9"/>
  <c r="W264" i="9"/>
  <c r="V264" i="9"/>
  <c r="U264" i="9"/>
  <c r="T264" i="9"/>
  <c r="S264" i="9"/>
  <c r="R264" i="9"/>
  <c r="Z263" i="9"/>
  <c r="Y263" i="9"/>
  <c r="X263" i="9"/>
  <c r="W263" i="9"/>
  <c r="V263" i="9"/>
  <c r="U263" i="9"/>
  <c r="T263" i="9"/>
  <c r="S263" i="9"/>
  <c r="R263" i="9"/>
  <c r="Z262" i="9"/>
  <c r="Y262" i="9"/>
  <c r="X262" i="9"/>
  <c r="W262" i="9"/>
  <c r="V262" i="9"/>
  <c r="U262" i="9"/>
  <c r="T262" i="9"/>
  <c r="S262" i="9"/>
  <c r="R262" i="9"/>
  <c r="Z261" i="9"/>
  <c r="Y261" i="9"/>
  <c r="X261" i="9"/>
  <c r="W261" i="9"/>
  <c r="V261" i="9"/>
  <c r="U261" i="9"/>
  <c r="T261" i="9"/>
  <c r="S261" i="9"/>
  <c r="R261" i="9"/>
  <c r="Z260" i="9"/>
  <c r="Y260" i="9"/>
  <c r="X260" i="9"/>
  <c r="W260" i="9"/>
  <c r="V260" i="9"/>
  <c r="U260" i="9"/>
  <c r="T260" i="9"/>
  <c r="S260" i="9"/>
  <c r="R260" i="9"/>
  <c r="Z259" i="9"/>
  <c r="Y259" i="9"/>
  <c r="X259" i="9"/>
  <c r="W259" i="9"/>
  <c r="V259" i="9"/>
  <c r="U259" i="9"/>
  <c r="T259" i="9"/>
  <c r="S259" i="9"/>
  <c r="R259" i="9"/>
  <c r="Z258" i="9"/>
  <c r="Y258" i="9"/>
  <c r="X258" i="9"/>
  <c r="W258" i="9"/>
  <c r="V258" i="9"/>
  <c r="U258" i="9"/>
  <c r="T258" i="9"/>
  <c r="S258" i="9"/>
  <c r="R258" i="9"/>
  <c r="Z257" i="9"/>
  <c r="Y257" i="9"/>
  <c r="X257" i="9"/>
  <c r="W257" i="9"/>
  <c r="V257" i="9"/>
  <c r="U257" i="9"/>
  <c r="T257" i="9"/>
  <c r="S257" i="9"/>
  <c r="R257" i="9"/>
  <c r="Z256" i="9"/>
  <c r="Y256" i="9"/>
  <c r="X256" i="9"/>
  <c r="W256" i="9"/>
  <c r="V256" i="9"/>
  <c r="U256" i="9"/>
  <c r="T256" i="9"/>
  <c r="S256" i="9"/>
  <c r="R256" i="9"/>
  <c r="Z255" i="9"/>
  <c r="Y255" i="9"/>
  <c r="X255" i="9"/>
  <c r="W255" i="9"/>
  <c r="V255" i="9"/>
  <c r="U255" i="9"/>
  <c r="T255" i="9"/>
  <c r="S255" i="9"/>
  <c r="R255" i="9"/>
  <c r="Z254" i="9"/>
  <c r="Y254" i="9"/>
  <c r="X254" i="9"/>
  <c r="W254" i="9"/>
  <c r="V254" i="9"/>
  <c r="U254" i="9"/>
  <c r="T254" i="9"/>
  <c r="S254" i="9"/>
  <c r="R254" i="9"/>
  <c r="Z253" i="9"/>
  <c r="Y253" i="9"/>
  <c r="X253" i="9"/>
  <c r="W253" i="9"/>
  <c r="V253" i="9"/>
  <c r="U253" i="9"/>
  <c r="T253" i="9"/>
  <c r="S253" i="9"/>
  <c r="R253" i="9"/>
  <c r="R504" i="9"/>
  <c r="V510" i="9" l="1"/>
  <c r="Q510" i="9"/>
  <c r="V511" i="9"/>
  <c r="W506" i="9" a="1"/>
  <c r="W506" i="9" s="1"/>
  <c r="T505" i="9"/>
  <c r="U505" i="9"/>
  <c r="Z510" i="9"/>
  <c r="U510" i="9"/>
  <c r="R510" i="9"/>
  <c r="W511" i="9"/>
  <c r="S505" i="9"/>
  <c r="T510" i="9"/>
  <c r="W510" i="9"/>
  <c r="S506" i="9" a="1"/>
  <c r="S506" i="9" s="1"/>
  <c r="Z506" i="9" a="1"/>
  <c r="Z506" i="9" s="1"/>
  <c r="Z511" i="9"/>
  <c r="Y510" i="9"/>
  <c r="AA510" i="9"/>
  <c r="Q504" i="9"/>
  <c r="S511" i="9"/>
  <c r="AA511" i="9"/>
  <c r="X510" i="9"/>
  <c r="T511" i="9"/>
  <c r="Q506" i="9" a="1"/>
  <c r="Q506" i="9" s="1"/>
  <c r="Q507" i="9" s="1"/>
  <c r="Q505" i="9"/>
  <c r="Q508" i="9"/>
  <c r="Q509" i="9"/>
  <c r="Q503" i="9"/>
  <c r="AB506" i="9" a="1"/>
  <c r="AB506" i="9" s="1"/>
  <c r="T506" i="9" a="1"/>
  <c r="T506" i="9" s="1"/>
  <c r="S510" i="9"/>
  <c r="U506" i="9" a="1"/>
  <c r="U506" i="9" s="1"/>
  <c r="V506" i="9" a="1"/>
  <c r="V506" i="9" s="1"/>
  <c r="Z509" i="9"/>
  <c r="AA509" i="9"/>
  <c r="X506" i="9" a="1"/>
  <c r="X506" i="9" s="1"/>
  <c r="Y506" i="9" a="1"/>
  <c r="Y506" i="9" s="1"/>
  <c r="AA506" i="9" a="1"/>
  <c r="AA506" i="9" s="1"/>
  <c r="AB509" i="9"/>
  <c r="AB508" i="9"/>
  <c r="AB510" i="9"/>
  <c r="AB504" i="9"/>
  <c r="AB503" i="9"/>
  <c r="AB505" i="9"/>
  <c r="AA503" i="9"/>
  <c r="AA504" i="9"/>
  <c r="AA505" i="9"/>
  <c r="AA508" i="9"/>
  <c r="R505" i="9"/>
  <c r="S508" i="9"/>
  <c r="Y509" i="9"/>
  <c r="X509" i="9"/>
  <c r="W504" i="9"/>
  <c r="S509" i="9"/>
  <c r="X503" i="9"/>
  <c r="X504" i="9"/>
  <c r="X505" i="9"/>
  <c r="T508" i="9"/>
  <c r="T509" i="9"/>
  <c r="R508" i="9"/>
  <c r="Y503" i="9"/>
  <c r="Y504" i="9"/>
  <c r="Y505" i="9"/>
  <c r="U508" i="9"/>
  <c r="U509" i="9"/>
  <c r="R509" i="9"/>
  <c r="Z503" i="9"/>
  <c r="Z504" i="9"/>
  <c r="Z505" i="9"/>
  <c r="V508" i="9"/>
  <c r="V509" i="9"/>
  <c r="W503" i="9"/>
  <c r="W507" i="9" s="1"/>
  <c r="S503" i="9"/>
  <c r="S507" i="9" s="1"/>
  <c r="S504" i="9"/>
  <c r="W508" i="9"/>
  <c r="W509" i="9"/>
  <c r="W505" i="9"/>
  <c r="T503" i="9"/>
  <c r="T507" i="9" s="1"/>
  <c r="T504" i="9"/>
  <c r="X508" i="9"/>
  <c r="R503" i="9"/>
  <c r="U503" i="9"/>
  <c r="U504" i="9"/>
  <c r="Y508" i="9"/>
  <c r="V503" i="9"/>
  <c r="V507" i="9" s="1"/>
  <c r="V504" i="9"/>
  <c r="Z508" i="9"/>
  <c r="N226" i="5"/>
  <c r="P388" i="5"/>
  <c r="AA507" i="9" l="1"/>
  <c r="Z507" i="9"/>
  <c r="AB507" i="9"/>
  <c r="Y507" i="9"/>
  <c r="U507" i="9"/>
  <c r="X507" i="9"/>
  <c r="R507" i="9"/>
  <c r="Y384" i="5"/>
  <c r="Z384" i="5" s="1"/>
  <c r="Y381" i="5"/>
  <c r="Z381" i="5" s="1"/>
  <c r="Y382" i="5"/>
  <c r="Z382" i="5" s="1"/>
  <c r="Y383" i="5"/>
  <c r="Z383" i="5" s="1"/>
  <c r="G457" i="5" l="1"/>
  <c r="G456" i="5"/>
  <c r="G34" i="8"/>
  <c r="G33" i="8"/>
  <c r="G5" i="8"/>
  <c r="G4" i="8"/>
  <c r="G3" i="8"/>
  <c r="G458" i="5" l="1"/>
  <c r="H457" i="5" s="1"/>
  <c r="G35" i="8"/>
  <c r="H33" i="8" s="1"/>
  <c r="H3" i="8"/>
  <c r="H4" i="8"/>
  <c r="P390" i="5"/>
  <c r="P383" i="5"/>
  <c r="P394" i="5"/>
  <c r="P391" i="5"/>
  <c r="P392" i="5"/>
  <c r="P381" i="5"/>
  <c r="P395" i="5"/>
  <c r="P389" i="5"/>
  <c r="P382" i="5"/>
  <c r="P386" i="5"/>
  <c r="P384" i="5"/>
  <c r="P387" i="5"/>
  <c r="P380" i="5"/>
  <c r="P385" i="5"/>
  <c r="P393" i="5"/>
  <c r="K381" i="5"/>
  <c r="K389" i="5"/>
  <c r="K387" i="5"/>
  <c r="K382" i="5"/>
  <c r="K384" i="5"/>
  <c r="K386" i="5"/>
  <c r="K385" i="5"/>
  <c r="K383" i="5"/>
  <c r="K380" i="5"/>
  <c r="K388" i="5"/>
  <c r="H456" i="5" l="1"/>
  <c r="H458" i="5" s="1"/>
  <c r="H34" i="8"/>
  <c r="H35" i="8" s="1"/>
  <c r="H5" i="8"/>
  <c r="A381" i="5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O230" i="5" l="1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229" i="5"/>
  <c r="C77" i="3" l="1"/>
  <c r="C76" i="3"/>
  <c r="C75" i="3"/>
  <c r="C74" i="3"/>
  <c r="C73" i="3"/>
  <c r="C72" i="3"/>
  <c r="C71" i="3"/>
  <c r="C70" i="3"/>
  <c r="C69" i="3"/>
  <c r="C56" i="3"/>
  <c r="C55" i="3"/>
  <c r="C54" i="3"/>
  <c r="C52" i="3"/>
  <c r="C51" i="3"/>
  <c r="C12" i="3"/>
  <c r="C11" i="3"/>
  <c r="C10" i="3"/>
  <c r="C8" i="3"/>
  <c r="C7" i="3"/>
  <c r="C50" i="3" l="1"/>
  <c r="C49" i="3"/>
  <c r="C68" i="3"/>
  <c r="C66" i="3"/>
  <c r="C65" i="3"/>
  <c r="C62" i="4" l="1"/>
  <c r="C64" i="4" s="1"/>
  <c r="C46" i="4"/>
  <c r="C49" i="4" s="1"/>
  <c r="C50" i="4" s="1"/>
  <c r="C51" i="4" s="1"/>
  <c r="C7" i="4"/>
  <c r="C8" i="4" l="1"/>
  <c r="C65" i="4"/>
  <c r="C66" i="4"/>
  <c r="C10" i="4" l="1"/>
  <c r="C11" i="4"/>
  <c r="C67" i="4"/>
  <c r="C68" i="4" s="1"/>
  <c r="P35" i="1"/>
  <c r="Q35" i="1" s="1"/>
  <c r="P54" i="1"/>
  <c r="Q54" i="1" s="1"/>
  <c r="P51" i="1"/>
  <c r="Q51" i="1" s="1"/>
  <c r="P4" i="1"/>
  <c r="Q4" i="1" s="1"/>
  <c r="P7" i="1"/>
  <c r="Q7" i="1" s="1"/>
  <c r="P76" i="1"/>
  <c r="Q76" i="1" s="1"/>
  <c r="P86" i="1"/>
  <c r="Q86" i="1" s="1"/>
  <c r="P15" i="1"/>
  <c r="Q15" i="1" s="1"/>
  <c r="P27" i="1"/>
  <c r="Q27" i="1" s="1"/>
  <c r="P92" i="1"/>
  <c r="Q92" i="1" s="1"/>
  <c r="P81" i="1"/>
  <c r="Q81" i="1" s="1"/>
  <c r="P23" i="1"/>
  <c r="Q23" i="1" s="1"/>
  <c r="P64" i="1"/>
  <c r="Q64" i="1" s="1"/>
  <c r="P97" i="1"/>
  <c r="Q97" i="1" s="1"/>
  <c r="P59" i="1"/>
  <c r="Q59" i="1" s="1"/>
  <c r="P67" i="1"/>
  <c r="Q67" i="1" s="1"/>
  <c r="P19" i="1"/>
  <c r="Q19" i="1" s="1"/>
  <c r="P55" i="1"/>
  <c r="Q55" i="1" s="1"/>
  <c r="P30" i="1"/>
  <c r="Q30" i="1" s="1"/>
  <c r="P8" i="1"/>
  <c r="Q8" i="1" s="1"/>
  <c r="P78" i="1"/>
  <c r="Q78" i="1" s="1"/>
  <c r="P56" i="1"/>
  <c r="Q56" i="1" s="1"/>
  <c r="P98" i="1"/>
  <c r="Q98" i="1" s="1"/>
  <c r="P44" i="1"/>
  <c r="Q44" i="1" s="1"/>
  <c r="P95" i="1"/>
  <c r="Q95" i="1" s="1"/>
  <c r="P73" i="1"/>
  <c r="Q73" i="1" s="1"/>
  <c r="P58" i="1"/>
  <c r="Q58" i="1" s="1"/>
  <c r="P18" i="1"/>
  <c r="Q18" i="1" s="1"/>
  <c r="P50" i="1"/>
  <c r="Q50" i="1" s="1"/>
  <c r="P42" i="1"/>
  <c r="Q42" i="1" s="1"/>
  <c r="P60" i="1"/>
  <c r="Q60" i="1" s="1"/>
  <c r="P9" i="1"/>
  <c r="Q9" i="1" s="1"/>
  <c r="P32" i="1"/>
  <c r="Q32" i="1" s="1"/>
  <c r="P52" i="1"/>
  <c r="Q52" i="1" s="1"/>
  <c r="P24" i="1"/>
  <c r="Q24" i="1" s="1"/>
  <c r="P75" i="1"/>
  <c r="Q75" i="1" s="1"/>
  <c r="P16" i="1"/>
  <c r="Q16" i="1" s="1"/>
  <c r="P28" i="1"/>
  <c r="Q28" i="1" s="1"/>
  <c r="P72" i="1"/>
  <c r="Q72" i="1" s="1"/>
  <c r="P49" i="1"/>
  <c r="Q49" i="1" s="1"/>
  <c r="P10" i="1"/>
  <c r="Q10" i="1" s="1"/>
  <c r="P94" i="1"/>
  <c r="Q94" i="1" s="1"/>
  <c r="P88" i="1"/>
  <c r="Q88" i="1" s="1"/>
  <c r="P34" i="1"/>
  <c r="Q34" i="1" s="1"/>
  <c r="P5" i="1"/>
  <c r="Q5" i="1" s="1"/>
  <c r="P36" i="1"/>
  <c r="Q36" i="1" s="1"/>
  <c r="P68" i="1"/>
  <c r="Q68" i="1" s="1"/>
  <c r="P93" i="1"/>
  <c r="Q93" i="1" s="1"/>
  <c r="P6" i="1"/>
  <c r="Q6" i="1" s="1"/>
  <c r="P17" i="1"/>
  <c r="Q17" i="1" s="1"/>
  <c r="P43" i="1"/>
  <c r="Q43" i="1" s="1"/>
  <c r="P14" i="1"/>
  <c r="Q14" i="1" s="1"/>
  <c r="P29" i="1"/>
  <c r="Q29" i="1" s="1"/>
  <c r="P26" i="1"/>
  <c r="Q26" i="1" s="1"/>
  <c r="P79" i="1"/>
  <c r="Q79" i="1" s="1"/>
  <c r="P38" i="1"/>
  <c r="Q38" i="1" s="1"/>
  <c r="P3" i="1"/>
  <c r="Q3" i="1" s="1"/>
  <c r="P40" i="1"/>
  <c r="Q40" i="1" s="1"/>
  <c r="P61" i="1"/>
  <c r="Q61" i="1" s="1"/>
  <c r="P12" i="1"/>
  <c r="Q12" i="1" s="1"/>
  <c r="P48" i="1"/>
  <c r="Q48" i="1" s="1"/>
  <c r="P11" i="1"/>
  <c r="Q11" i="1" s="1"/>
  <c r="P46" i="1"/>
  <c r="Q46" i="1" s="1"/>
  <c r="P39" i="1"/>
  <c r="Q39" i="1" s="1"/>
  <c r="P57" i="1"/>
  <c r="Q57" i="1" s="1"/>
  <c r="P83" i="1"/>
  <c r="Q83" i="1" s="1"/>
  <c r="P31" i="1"/>
  <c r="Q31" i="1" s="1"/>
  <c r="P84" i="1"/>
  <c r="Q84" i="1" s="1"/>
  <c r="P96" i="1"/>
  <c r="Q96" i="1" s="1"/>
  <c r="P62" i="1"/>
  <c r="Q62" i="1" s="1"/>
  <c r="P87" i="1"/>
  <c r="Q87" i="1" s="1"/>
  <c r="P63" i="1"/>
  <c r="Q63" i="1" s="1"/>
  <c r="P71" i="1"/>
  <c r="Q71" i="1" s="1"/>
  <c r="Q47" i="1"/>
  <c r="P47" i="1"/>
  <c r="P66" i="1"/>
  <c r="Q66" i="1" s="1"/>
  <c r="P85" i="1"/>
  <c r="Q85" i="1" s="1"/>
  <c r="P82" i="1"/>
  <c r="Q82" i="1" s="1"/>
  <c r="P99" i="1"/>
  <c r="Q99" i="1" s="1"/>
  <c r="P69" i="1"/>
  <c r="Q69" i="1" s="1"/>
  <c r="P80" i="1"/>
  <c r="Q80" i="1" s="1"/>
  <c r="P53" i="1"/>
  <c r="Q53" i="1" s="1"/>
  <c r="P90" i="1"/>
  <c r="Q90" i="1" s="1"/>
  <c r="P33" i="1"/>
  <c r="Q33" i="1" s="1"/>
  <c r="P22" i="1"/>
  <c r="Q22" i="1" s="1"/>
  <c r="P70" i="1"/>
  <c r="Q70" i="1" s="1"/>
  <c r="P37" i="1"/>
  <c r="Q37" i="1" s="1"/>
  <c r="P74" i="1"/>
  <c r="Q74" i="1" s="1"/>
  <c r="P45" i="1"/>
  <c r="Q45" i="1" s="1"/>
  <c r="P91" i="1"/>
  <c r="Q91" i="1" s="1"/>
  <c r="P21" i="1"/>
  <c r="Q21" i="1" s="1"/>
  <c r="P13" i="1"/>
  <c r="Q13" i="1" s="1"/>
  <c r="P20" i="1"/>
  <c r="Q20" i="1" s="1"/>
  <c r="P89" i="1"/>
  <c r="Q89" i="1" s="1"/>
  <c r="P65" i="1"/>
  <c r="Q65" i="1" s="1"/>
  <c r="P25" i="1"/>
  <c r="Q25" i="1" s="1"/>
  <c r="P77" i="1"/>
  <c r="Q77" i="1" s="1"/>
  <c r="P41" i="1"/>
  <c r="Q41" i="1" s="1"/>
  <c r="C69" i="4" l="1"/>
  <c r="C71" i="4" s="1"/>
  <c r="C70" i="4"/>
  <c r="C47" i="4"/>
  <c r="C103" i="4" s="1"/>
  <c r="C12" i="4"/>
  <c r="C106" i="3"/>
  <c r="C101" i="4" l="1"/>
  <c r="C80" i="4" s="1"/>
  <c r="C81" i="4" s="1"/>
  <c r="C104" i="4"/>
  <c r="C83" i="4" s="1"/>
  <c r="C84" i="4" s="1"/>
  <c r="C72" i="4"/>
  <c r="C74" i="4" l="1"/>
  <c r="C73" i="4"/>
  <c r="C107" i="3"/>
  <c r="C86" i="3" s="1"/>
  <c r="C104" i="3"/>
  <c r="C83" i="3" s="1"/>
  <c r="C87" i="3" l="1"/>
  <c r="C84" i="3"/>
</calcChain>
</file>

<file path=xl/sharedStrings.xml><?xml version="1.0" encoding="utf-8"?>
<sst xmlns="http://schemas.openxmlformats.org/spreadsheetml/2006/main" count="3000" uniqueCount="1016">
  <si>
    <t>%</t>
  </si>
  <si>
    <t>Adobe</t>
  </si>
  <si>
    <t>Airbnb</t>
  </si>
  <si>
    <t>Align Technology</t>
  </si>
  <si>
    <t>Alphabet A</t>
  </si>
  <si>
    <t>Alphabet C</t>
  </si>
  <si>
    <t>Amazon</t>
  </si>
  <si>
    <t>AMD</t>
  </si>
  <si>
    <t>American Electric Power</t>
  </si>
  <si>
    <t>Amgen</t>
  </si>
  <si>
    <t>Analog Devices</t>
  </si>
  <si>
    <t>ANSYS</t>
  </si>
  <si>
    <t>Apple</t>
  </si>
  <si>
    <t>Applied Materials</t>
  </si>
  <si>
    <t>ASML</t>
  </si>
  <si>
    <t>AstraZeneca</t>
  </si>
  <si>
    <t>Atlassian a</t>
  </si>
  <si>
    <t>Autodesk</t>
  </si>
  <si>
    <t>Automatic Data Processing</t>
  </si>
  <si>
    <t>Baker Hughes</t>
  </si>
  <si>
    <t>Biogen</t>
  </si>
  <si>
    <t>Booking Holdings</t>
  </si>
  <si>
    <t>Broadcom</t>
  </si>
  <si>
    <t>Cadence Design Systems</t>
  </si>
  <si>
    <t>Charte a</t>
  </si>
  <si>
    <t>Cintas</t>
  </si>
  <si>
    <t>Cisco</t>
  </si>
  <si>
    <t>Cognizant</t>
  </si>
  <si>
    <t>Comcast</t>
  </si>
  <si>
    <t>Constellation Energy</t>
  </si>
  <si>
    <t>Copart</t>
  </si>
  <si>
    <t>CoStar Group</t>
  </si>
  <si>
    <t>Costco Wholesale</t>
  </si>
  <si>
    <t>CrowdStrike</t>
  </si>
  <si>
    <t>CSX</t>
  </si>
  <si>
    <t>Datado a</t>
  </si>
  <si>
    <t>DexCom</t>
  </si>
  <si>
    <t>Diamondback Energy</t>
  </si>
  <si>
    <t>Dollar Tree</t>
  </si>
  <si>
    <t>eBay</t>
  </si>
  <si>
    <t>Electronic Arts</t>
  </si>
  <si>
    <t>Enphase Energy</t>
  </si>
  <si>
    <t>Exelon</t>
  </si>
  <si>
    <t>Fastenal</t>
  </si>
  <si>
    <t>Fortinet</t>
  </si>
  <si>
    <t>Gilead Sciences</t>
  </si>
  <si>
    <t>GLOBALFOUNDRIES</t>
  </si>
  <si>
    <t>Honeywell</t>
  </si>
  <si>
    <t>IDEXX Laboratories</t>
  </si>
  <si>
    <t>Illumina</t>
  </si>
  <si>
    <t>Intel</t>
  </si>
  <si>
    <t>Intuit</t>
  </si>
  <si>
    <t>Intuitive Surgical</t>
  </si>
  <si>
    <t>JD.com</t>
  </si>
  <si>
    <t>Keurig Dr Pepper</t>
  </si>
  <si>
    <t>KLA-Tencor</t>
  </si>
  <si>
    <t>Lam Research</t>
  </si>
  <si>
    <t>Lucid</t>
  </si>
  <si>
    <t>Lululemon Athletica</t>
  </si>
  <si>
    <t>Marriott</t>
  </si>
  <si>
    <t>Marvell Technology</t>
  </si>
  <si>
    <t>MercadoLibre</t>
  </si>
  <si>
    <t>Meta Platforms</t>
  </si>
  <si>
    <t>Microchip Technology</t>
  </si>
  <si>
    <t>Micron Technology</t>
  </si>
  <si>
    <t>Microsoft</t>
  </si>
  <si>
    <t>Moderna</t>
  </si>
  <si>
    <t>Mondelez</t>
  </si>
  <si>
    <t>Monster Beverage</t>
  </si>
  <si>
    <t>Netflix</t>
  </si>
  <si>
    <t>NVIDIA</t>
  </si>
  <si>
    <t>NXP Semiconductors</t>
  </si>
  <si>
    <t>O Reilly Automotive</t>
  </si>
  <si>
    <t>Old Dominion Freight Line</t>
  </si>
  <si>
    <t>ON Semiconductor</t>
  </si>
  <si>
    <t>Paccar</t>
  </si>
  <si>
    <t>Palo Alto Networks</t>
  </si>
  <si>
    <t>Paychex</t>
  </si>
  <si>
    <t>PayPal</t>
  </si>
  <si>
    <t>PDD Holdings</t>
  </si>
  <si>
    <t>PepsiCo</t>
  </si>
  <si>
    <t>QUALCOMM</t>
  </si>
  <si>
    <t>Regeneron Pharmaceuticals</t>
  </si>
  <si>
    <t>Ross Stores</t>
  </si>
  <si>
    <t>Seagen</t>
  </si>
  <si>
    <t>Sirius XM</t>
  </si>
  <si>
    <t>Starbucks</t>
  </si>
  <si>
    <t>Synopsys</t>
  </si>
  <si>
    <t>Tesla</t>
  </si>
  <si>
    <t>The Kraft Heinz Company</t>
  </si>
  <si>
    <t>T-Mobile US</t>
  </si>
  <si>
    <t>Verisk Analytic a</t>
  </si>
  <si>
    <t>Vertex Pharmaceuticals</t>
  </si>
  <si>
    <t>Walgreens Boots Alliance</t>
  </si>
  <si>
    <t>Warner Bros. Discovery</t>
  </si>
  <si>
    <t>Workda a</t>
  </si>
  <si>
    <t>Xcel Energy</t>
  </si>
  <si>
    <t>Zoom Video Communications</t>
  </si>
  <si>
    <t>Fontes:</t>
  </si>
  <si>
    <t>https://markets.businessinsider.com/index/components/nasdaq_100?p=1</t>
  </si>
  <si>
    <t>3 MESES</t>
  </si>
  <si>
    <t>6 MESES</t>
  </si>
  <si>
    <t>1 ANO</t>
  </si>
  <si>
    <t>DATA: 30/09/2023</t>
  </si>
  <si>
    <t>TÍTULO</t>
  </si>
  <si>
    <t>VALORIZAÇÃO</t>
  </si>
  <si>
    <t>https://www.marketscreener.com/quote/index/NASDAQ-100-4946/components/</t>
  </si>
  <si>
    <t>Company</t>
  </si>
  <si>
    <t>Sector</t>
  </si>
  <si>
    <t>Current Price</t>
  </si>
  <si>
    <t>P/E Ratio</t>
  </si>
  <si>
    <t>Market Cap</t>
  </si>
  <si>
    <t>Consensus Analyst Rating</t>
  </si>
  <si>
    <t>Consensus Price Target</t>
  </si>
  <si>
    <t>AAPL</t>
  </si>
  <si>
    <t>Computer and Technology</t>
  </si>
  <si>
    <t>Moderate Buy</t>
  </si>
  <si>
    <t>(Score: 2.76)</t>
  </si>
  <si>
    <t>(17.1% Upside)</t>
  </si>
  <si>
    <t>MSFT</t>
  </si>
  <si>
    <t>(Score: 2.87)</t>
  </si>
  <si>
    <t>(18.8% Upside)</t>
  </si>
  <si>
    <t>GOOG</t>
  </si>
  <si>
    <t>Alphabet</t>
  </si>
  <si>
    <t>Buy</t>
  </si>
  <si>
    <t>(Score: 3.00)</t>
  </si>
  <si>
    <t>(-0.7% Downside)</t>
  </si>
  <si>
    <t>GOOGL</t>
  </si>
  <si>
    <t>(Score: 2.91)</t>
  </si>
  <si>
    <t>(10.0% Upside)</t>
  </si>
  <si>
    <t>AMZN</t>
  </si>
  <si>
    <t>Amazon.com</t>
  </si>
  <si>
    <t>Retail/Wholesale</t>
  </si>
  <si>
    <t>(Score: 2.96)</t>
  </si>
  <si>
    <t>(26.9% Upside)</t>
  </si>
  <si>
    <t>NVDA</t>
  </si>
  <si>
    <t>(Score: 2.95)</t>
  </si>
  <si>
    <t>(27.8% Upside)</t>
  </si>
  <si>
    <t>TSLA</t>
  </si>
  <si>
    <t>Auto/Tires/Trucks</t>
  </si>
  <si>
    <t>Hold</t>
  </si>
  <si>
    <t>(Score: 2.19)</t>
  </si>
  <si>
    <t>(-3.8% Downside)</t>
  </si>
  <si>
    <t>META</t>
  </si>
  <si>
    <t>(Score: 2.85)</t>
  </si>
  <si>
    <t>(6.7% Upside)</t>
  </si>
  <si>
    <t>AVGO</t>
  </si>
  <si>
    <t>(Score: 2.74)</t>
  </si>
  <si>
    <t>(1.9% Upside)</t>
  </si>
  <si>
    <t>COST</t>
  </si>
  <si>
    <t>(2.8% Upside)</t>
  </si>
  <si>
    <t>PEP</t>
  </si>
  <si>
    <t>Consumer Staples</t>
  </si>
  <si>
    <t>(Score: 2.25)</t>
  </si>
  <si>
    <t>(13.3% Upside)</t>
  </si>
  <si>
    <t>(Score: 2.63)</t>
  </si>
  <si>
    <t>(25.9% Upside)</t>
  </si>
  <si>
    <t>ADBE</t>
  </si>
  <si>
    <t>(Score: 2.68)</t>
  </si>
  <si>
    <t>(16.6% Upside)</t>
  </si>
  <si>
    <t>CSCO</t>
  </si>
  <si>
    <t>Cisco Systems</t>
  </si>
  <si>
    <t>(Score: 2.43)</t>
  </si>
  <si>
    <t>(10.8% Upside)</t>
  </si>
  <si>
    <t>AZN</t>
  </si>
  <si>
    <t>Medical</t>
  </si>
  <si>
    <t>(Score: 2.71)</t>
  </si>
  <si>
    <t>(18.1% Upside)</t>
  </si>
  <si>
    <t>QQQ</t>
  </si>
  <si>
    <t>Invesco QQQ</t>
  </si>
  <si>
    <t>Finance</t>
  </si>
  <si>
    <t>N/A</t>
  </si>
  <si>
    <t>(Score: 0.00)</t>
  </si>
  <si>
    <t>CMCSA</t>
  </si>
  <si>
    <t>Consumer Discretionary</t>
  </si>
  <si>
    <t>(Score: 2.67)</t>
  </si>
  <si>
    <t>(10.1% Upside)</t>
  </si>
  <si>
    <t>NFLX</t>
  </si>
  <si>
    <t>(Score: 2.57)</t>
  </si>
  <si>
    <t>(14.7% Upside)</t>
  </si>
  <si>
    <t>Advanced Micro Devices</t>
  </si>
  <si>
    <t>(Score: 2.80)</t>
  </si>
  <si>
    <t>(32.7% Upside)</t>
  </si>
  <si>
    <t>TMUS</t>
  </si>
  <si>
    <t>(29.7% Upside)</t>
  </si>
  <si>
    <t>INTC</t>
  </si>
  <si>
    <t>(Score: 2.00)</t>
  </si>
  <si>
    <t>(-4.6% Downside)</t>
  </si>
  <si>
    <t>TXN</t>
  </si>
  <si>
    <t>Texas Instruments</t>
  </si>
  <si>
    <t>(Score: 2.21)</t>
  </si>
  <si>
    <t>(16.5% Upside)</t>
  </si>
  <si>
    <t>AMGN</t>
  </si>
  <si>
    <t>(Score: 2.40)</t>
  </si>
  <si>
    <t>(-1.2% Downside)</t>
  </si>
  <si>
    <t>INTU</t>
  </si>
  <si>
    <t>(Score: 2.83)</t>
  </si>
  <si>
    <t>(9.3% Upside)</t>
  </si>
  <si>
    <t>SNY</t>
  </si>
  <si>
    <t>Sanofi</t>
  </si>
  <si>
    <t>(11.9% Upside)</t>
  </si>
  <si>
    <t>PDD</t>
  </si>
  <si>
    <t>(20.1% Upside)</t>
  </si>
  <si>
    <t>HON</t>
  </si>
  <si>
    <t>Honeywell International</t>
  </si>
  <si>
    <t>Multi-Sector Conglomerates</t>
  </si>
  <si>
    <t>(Score: 2.33)</t>
  </si>
  <si>
    <t>(16.4% Upside)</t>
  </si>
  <si>
    <t>QCOM</t>
  </si>
  <si>
    <t>(Score: 2.65)</t>
  </si>
  <si>
    <t>AMAT</t>
  </si>
  <si>
    <t>(8.6% Upside)</t>
  </si>
  <si>
    <t>BKNG</t>
  </si>
  <si>
    <t>Booking</t>
  </si>
  <si>
    <t>(Score: 2.69)</t>
  </si>
  <si>
    <t>(3.6% Upside)</t>
  </si>
  <si>
    <t>SBUX</t>
  </si>
  <si>
    <t>(Score: 2.50)</t>
  </si>
  <si>
    <t>(25.3% Upside)</t>
  </si>
  <si>
    <t>ISRG</t>
  </si>
  <si>
    <t>(Score: 2.75)</t>
  </si>
  <si>
    <t>(17.4% Upside)</t>
  </si>
  <si>
    <t>ADP</t>
  </si>
  <si>
    <t>Business Services</t>
  </si>
  <si>
    <t>(4.2% Upside)</t>
  </si>
  <si>
    <t>MDLZ</t>
  </si>
  <si>
    <t>Mondelez International</t>
  </si>
  <si>
    <t>(12.3% Upside)</t>
  </si>
  <si>
    <t>GILD</t>
  </si>
  <si>
    <t>(20.2% Upside)</t>
  </si>
  <si>
    <t>BND</t>
  </si>
  <si>
    <t>Vanguard Total Bond Market ETF</t>
  </si>
  <si>
    <t>VRTX</t>
  </si>
  <si>
    <t>(5.6% Upside)</t>
  </si>
  <si>
    <t>REGN</t>
  </si>
  <si>
    <t>(Score: 2.70)</t>
  </si>
  <si>
    <t>(9.5% Upside)</t>
  </si>
  <si>
    <t>ABNB</t>
  </si>
  <si>
    <t>(Score: 2.38)</t>
  </si>
  <si>
    <t>(5.5% Upside)</t>
  </si>
  <si>
    <t>ADI</t>
  </si>
  <si>
    <t>LRCX</t>
  </si>
  <si>
    <t>(-6.9% Downside)</t>
  </si>
  <si>
    <t>MU</t>
  </si>
  <si>
    <t>(13.8% Upside)</t>
  </si>
  <si>
    <t>ATVI</t>
  </si>
  <si>
    <t>Activision Blizzard</t>
  </si>
  <si>
    <t>(Score: 2.20)</t>
  </si>
  <si>
    <t>(0.7% Upside)</t>
  </si>
  <si>
    <t>PANW</t>
  </si>
  <si>
    <t>CME</t>
  </si>
  <si>
    <t>CME Group</t>
  </si>
  <si>
    <t>(5.4% Upside)</t>
  </si>
  <si>
    <t>FISV</t>
  </si>
  <si>
    <t>Fiserv</t>
  </si>
  <si>
    <t>SNPS</t>
  </si>
  <si>
    <t>EQIX</t>
  </si>
  <si>
    <t>Equinix</t>
  </si>
  <si>
    <t>(12.2% Upside)</t>
  </si>
  <si>
    <t>CHTR</t>
  </si>
  <si>
    <t>Charter Communications</t>
  </si>
  <si>
    <t>Communication Services</t>
  </si>
  <si>
    <t>(Score: 2.60)</t>
  </si>
  <si>
    <t>(15.2% Upside)</t>
  </si>
  <si>
    <t>NTES</t>
  </si>
  <si>
    <t>NetEase</t>
  </si>
  <si>
    <t>(21.9% Upside)</t>
  </si>
  <si>
    <t>PYPL</t>
  </si>
  <si>
    <t>(Score: 2.58)</t>
  </si>
  <si>
    <t>(55.4% Upside)</t>
  </si>
  <si>
    <t>CDNS</t>
  </si>
  <si>
    <t>(9.9% Upside)</t>
  </si>
  <si>
    <t>MELI</t>
  </si>
  <si>
    <t>(29.6% Upside)</t>
  </si>
  <si>
    <t>KLAC</t>
  </si>
  <si>
    <t>KLA</t>
  </si>
  <si>
    <t>(Score: 2.44)</t>
  </si>
  <si>
    <t>(1.0% Upside)</t>
  </si>
  <si>
    <t>Transportation</t>
  </si>
  <si>
    <t>(16.8% Upside)</t>
  </si>
  <si>
    <t>MAR</t>
  </si>
  <si>
    <t>Marriott International</t>
  </si>
  <si>
    <t>(Score: 2.29)</t>
  </si>
  <si>
    <t>(7.9% Upside)</t>
  </si>
  <si>
    <t>ARM</t>
  </si>
  <si>
    <t>Reduce</t>
  </si>
  <si>
    <t>(Score: 1.75)</t>
  </si>
  <si>
    <t>WDAY</t>
  </si>
  <si>
    <t>Workday</t>
  </si>
  <si>
    <t>(14.1% Upside)</t>
  </si>
  <si>
    <t>MNST</t>
  </si>
  <si>
    <t>ORLY</t>
  </si>
  <si>
    <t>O'Reilly Automotive</t>
  </si>
  <si>
    <t>(6.9% Upside)</t>
  </si>
  <si>
    <t>VXUS</t>
  </si>
  <si>
    <t>Vanguard Total International Stock ETF</t>
  </si>
  <si>
    <t>TEAM</t>
  </si>
  <si>
    <t>Atlassian</t>
  </si>
  <si>
    <t>(Score: 2.61)</t>
  </si>
  <si>
    <t>(-0.8% Downside)</t>
  </si>
  <si>
    <t>NXPI</t>
  </si>
  <si>
    <t>(Score: 2.48)</t>
  </si>
  <si>
    <t>(12.5% Upside)</t>
  </si>
  <si>
    <t>CTAS</t>
  </si>
  <si>
    <t>Industrial Products</t>
  </si>
  <si>
    <t>(Score: 2.55)</t>
  </si>
  <si>
    <t>BNDX</t>
  </si>
  <si>
    <t>Vanguard Total International Bond ETF</t>
  </si>
  <si>
    <t>LULU</t>
  </si>
  <si>
    <t>Consumer Cyclical</t>
  </si>
  <si>
    <t>(Score: 2.86)</t>
  </si>
  <si>
    <t>(14.6% Upside)</t>
  </si>
  <si>
    <t>MRVL</t>
  </si>
  <si>
    <t>(23.3% Upside)</t>
  </si>
  <si>
    <t>BIDU</t>
  </si>
  <si>
    <t>Baidu</t>
  </si>
  <si>
    <t>(39.6% Upside)</t>
  </si>
  <si>
    <t>FTNT</t>
  </si>
  <si>
    <t>(24.7% Upside)</t>
  </si>
  <si>
    <t>ODFL</t>
  </si>
  <si>
    <t>(Score: 2.28)</t>
  </si>
  <si>
    <t>(-8.4% Downside)</t>
  </si>
  <si>
    <t>PCAR</t>
  </si>
  <si>
    <t>PACCAR</t>
  </si>
  <si>
    <t>(Score: 2.31)</t>
  </si>
  <si>
    <t>(-12.3% Downside)</t>
  </si>
  <si>
    <t>ADSK</t>
  </si>
  <si>
    <t>(13.6% Upside)</t>
  </si>
  <si>
    <t>KDP</t>
  </si>
  <si>
    <t>(Score: 2.56)</t>
  </si>
  <si>
    <t>(17.6% Upside)</t>
  </si>
  <si>
    <t>MCHP</t>
  </si>
  <si>
    <t>(Score: 2.59)</t>
  </si>
  <si>
    <t>PAYX</t>
  </si>
  <si>
    <t>(Score: 1.80)</t>
  </si>
  <si>
    <t>(4.7% Upside)</t>
  </si>
  <si>
    <t>KHC</t>
  </si>
  <si>
    <t>Kraft Heinz</t>
  </si>
  <si>
    <t>(Score: 2.15)</t>
  </si>
  <si>
    <t>(24.1% Upside)</t>
  </si>
  <si>
    <t>CPRT</t>
  </si>
  <si>
    <t>(3.0% Upside)</t>
  </si>
  <si>
    <t>JD</t>
  </si>
  <si>
    <t>(84.1% Upside)</t>
  </si>
  <si>
    <t>ON</t>
  </si>
  <si>
    <t>CRWD</t>
  </si>
  <si>
    <t>(Score: 2.88)</t>
  </si>
  <si>
    <t>(13.0% Upside)</t>
  </si>
  <si>
    <t>SGEN</t>
  </si>
  <si>
    <t>(Score: 2.35)</t>
  </si>
  <si>
    <t>(-10.2% Downside)</t>
  </si>
  <si>
    <t>MRNA</t>
  </si>
  <si>
    <t>(Score: 2.17)</t>
  </si>
  <si>
    <t>(50.6% Upside)</t>
  </si>
  <si>
    <t>AEP</t>
  </si>
  <si>
    <t>Utilities</t>
  </si>
  <si>
    <t>(Score: 2.64)</t>
  </si>
  <si>
    <t>(26.3% Upside)</t>
  </si>
  <si>
    <t>ROST</t>
  </si>
  <si>
    <t>(Score: 2.78)</t>
  </si>
  <si>
    <t>(12.4% Upside)</t>
  </si>
  <si>
    <t>TLT</t>
  </si>
  <si>
    <t>iShares 20+ Year Treasury Bond ETF</t>
  </si>
  <si>
    <t>TTD</t>
  </si>
  <si>
    <t>Trade Desk</t>
  </si>
  <si>
    <t>(Score: 2.72)</t>
  </si>
  <si>
    <t>(11.4% Upside)</t>
  </si>
  <si>
    <t>VCIT</t>
  </si>
  <si>
    <t>Vanguard Intermediate-Term Corporate Bond ETF</t>
  </si>
  <si>
    <t>EXC</t>
  </si>
  <si>
    <t>(17.0% Upside)</t>
  </si>
  <si>
    <t>BIIB</t>
  </si>
  <si>
    <t>(Score: 2.84)</t>
  </si>
  <si>
    <t>(27.3% Upside)</t>
  </si>
  <si>
    <t>IBKR</t>
  </si>
  <si>
    <t>Interactive Brokers Group</t>
  </si>
  <si>
    <t>(28.0% Upside)</t>
  </si>
  <si>
    <t>https://www.marketbeat.com/stocks/NASDAQ/</t>
  </si>
  <si>
    <t>2.68 trillion</t>
  </si>
  <si>
    <t>2.35 trillion</t>
  </si>
  <si>
    <t>1.66 trillion</t>
  </si>
  <si>
    <t>1.65 trillion</t>
  </si>
  <si>
    <t>1.31 trillion</t>
  </si>
  <si>
    <t>1.07 trillion</t>
  </si>
  <si>
    <t>794.20 billion</t>
  </si>
  <si>
    <t>772.49 billion</t>
  </si>
  <si>
    <t>342.81 billion</t>
  </si>
  <si>
    <t>250.33 billion</t>
  </si>
  <si>
    <t>233.25 billion</t>
  </si>
  <si>
    <t>232.28 billion</t>
  </si>
  <si>
    <t>232.16 billion</t>
  </si>
  <si>
    <t>217.99 billion</t>
  </si>
  <si>
    <t>209.92 billion</t>
  </si>
  <si>
    <t>198.07 billion</t>
  </si>
  <si>
    <t>182.91 billion</t>
  </si>
  <si>
    <t>167.33 billion</t>
  </si>
  <si>
    <t>166.12 billion</t>
  </si>
  <si>
    <t>164.76 billion</t>
  </si>
  <si>
    <t>148.88 billion</t>
  </si>
  <si>
    <t>144.38 billion</t>
  </si>
  <si>
    <t>143.76 billion</t>
  </si>
  <si>
    <t>143.22 billion</t>
  </si>
  <si>
    <t>135.66 billion</t>
  </si>
  <si>
    <t>129.41 billion</t>
  </si>
  <si>
    <t>122.66 billion</t>
  </si>
  <si>
    <t>122.17 billion</t>
  </si>
  <si>
    <t>116.23 billion</t>
  </si>
  <si>
    <t>110.07 billion</t>
  </si>
  <si>
    <t>104.54 billion</t>
  </si>
  <si>
    <t>102.71 billion</t>
  </si>
  <si>
    <t>99.11 billion</t>
  </si>
  <si>
    <t>94.41 billion</t>
  </si>
  <si>
    <t>93.38 billion</t>
  </si>
  <si>
    <t>90.78 billion</t>
  </si>
  <si>
    <t>89.75 billion</t>
  </si>
  <si>
    <t>89.34 billion</t>
  </si>
  <si>
    <t>88.81 billion</t>
  </si>
  <si>
    <t>87.25 billion</t>
  </si>
  <si>
    <t>82.87 billion</t>
  </si>
  <si>
    <t>74.51 billion</t>
  </si>
  <si>
    <t>73.67 billion</t>
  </si>
  <si>
    <t>72.35 billion</t>
  </si>
  <si>
    <t>72.03 billion</t>
  </si>
  <si>
    <t>70.95 billion</t>
  </si>
  <si>
    <t>69.81 billion</t>
  </si>
  <si>
    <t>67.96 billion</t>
  </si>
  <si>
    <t>65.83 billion</t>
  </si>
  <si>
    <t>65.58 billion</t>
  </si>
  <si>
    <t>64.19 billion</t>
  </si>
  <si>
    <t>63.68 billion</t>
  </si>
  <si>
    <t>63.51 billion</t>
  </si>
  <si>
    <t>62.52 billion</t>
  </si>
  <si>
    <t>61.69 billion</t>
  </si>
  <si>
    <t>58.62 billion</t>
  </si>
  <si>
    <t>56.94 billion</t>
  </si>
  <si>
    <t>56.29 billion</t>
  </si>
  <si>
    <t>55.47 billion</t>
  </si>
  <si>
    <t>54.77 billion</t>
  </si>
  <si>
    <t>54.65 billion</t>
  </si>
  <si>
    <t>51.86 billion</t>
  </si>
  <si>
    <t>51.54 billion</t>
  </si>
  <si>
    <t>49.27 billion</t>
  </si>
  <si>
    <t>49.16 billion</t>
  </si>
  <si>
    <t>49.00 billion</t>
  </si>
  <si>
    <t>46.70 billion</t>
  </si>
  <si>
    <t>46.42 billion</t>
  </si>
  <si>
    <t>46.08 billion</t>
  </si>
  <si>
    <t>44.71 billion</t>
  </si>
  <si>
    <t>44.45 billion</t>
  </si>
  <si>
    <t>44.23 billion</t>
  </si>
  <si>
    <t>44.11 billion</t>
  </si>
  <si>
    <t>42.49 billion</t>
  </si>
  <si>
    <t>41.64 billion</t>
  </si>
  <si>
    <t>41.32 billion</t>
  </si>
  <si>
    <t>41.14 billion</t>
  </si>
  <si>
    <t>40.68 billion</t>
  </si>
  <si>
    <t>40.14 billion</t>
  </si>
  <si>
    <t>39.97 billion</t>
  </si>
  <si>
    <t>39.82 billion</t>
  </si>
  <si>
    <t>39.31 billion</t>
  </si>
  <si>
    <t>38.75 billion</t>
  </si>
  <si>
    <t>38.48 billion</t>
  </si>
  <si>
    <t>38.40 billion</t>
  </si>
  <si>
    <t>38.31 billion</t>
  </si>
  <si>
    <t>38.21 billion</t>
  </si>
  <si>
    <t>37.61 billion</t>
  </si>
  <si>
    <t>37.22 billion</t>
  </si>
  <si>
    <t>36.44 billion</t>
  </si>
  <si>
    <t>COTAÇÃO</t>
  </si>
  <si>
    <t>PREÇO-ALVO</t>
  </si>
  <si>
    <t>DESVALORIZAÇÃO</t>
  </si>
  <si>
    <t>DIFERENÇA</t>
  </si>
  <si>
    <t>VALOR</t>
  </si>
  <si>
    <t>TESLA</t>
  </si>
  <si>
    <t>Taxa de câmbio EUR/USD</t>
  </si>
  <si>
    <t>Quantidade de ações</t>
  </si>
  <si>
    <t>Valor investido</t>
  </si>
  <si>
    <t>Saldo da Conta (EUR)</t>
  </si>
  <si>
    <t>Saldo da conta (EUR)</t>
  </si>
  <si>
    <t xml:space="preserve">     USD</t>
  </si>
  <si>
    <t xml:space="preserve">     EUR</t>
  </si>
  <si>
    <t>Quantidade</t>
  </si>
  <si>
    <t>Margem (USD)</t>
  </si>
  <si>
    <t>Margem (EUR)</t>
  </si>
  <si>
    <t xml:space="preserve">Alavancagem </t>
  </si>
  <si>
    <t>1:5</t>
  </si>
  <si>
    <t>Saldo da conta em USD</t>
  </si>
  <si>
    <t>Cotação Atual (USD)</t>
  </si>
  <si>
    <t>Cotação Atual (EUR)</t>
  </si>
  <si>
    <t>Valor do contrato (USD)</t>
  </si>
  <si>
    <t>Valor do contrato (EUR)</t>
  </si>
  <si>
    <t>Valor máximo da posição (USD)</t>
  </si>
  <si>
    <t>Valor máximo da posição (EUR)</t>
  </si>
  <si>
    <t>Margem Máxima (USD)</t>
  </si>
  <si>
    <t>Margem Máxima (EUR)</t>
  </si>
  <si>
    <t>Margem Efetiva (USD)</t>
  </si>
  <si>
    <t>Margem Efetiva (EUR)</t>
  </si>
  <si>
    <t>Fundos Livres (EUR)</t>
  </si>
  <si>
    <t>Nível de Margem (EUR)</t>
  </si>
  <si>
    <t>COMPRA DE AÇÕES</t>
  </si>
  <si>
    <t>EVOLUÇÃO DO PREÇO</t>
  </si>
  <si>
    <t>PROBLEMA</t>
  </si>
  <si>
    <t>CFD (valor do contrato: 1471.70 EUR)</t>
  </si>
  <si>
    <t>Ao negociar um CFD não adquire unidades do ativo subjacente (ações da TESLA, por exemplo). Aliás, a cotação e a quantidade de títulos da TESLA só são necessárias para calcular o valor do contrato.</t>
  </si>
  <si>
    <t>Pode também negociar CFDs sobre petróleo, criptomoedas, ouro, futuros de índices, NASDAQ e S&amp;P500, entre outros.</t>
  </si>
  <si>
    <t>Quando negoceia CFDs está apenas a especular sobre a variação no preço do ativo subjacente (ações da TESLA, por exemplo) e o saldo da sua conta irá variar dependendo da diferença entre a cotação de ‘entrada’ (ou ‘abertura’ da posição: 260 USD no caso da TESLA) e a cotação do ativo subjacente a cada momento. No acerto final, e quando decidir ‘fechar’ a posição, a conta foi-lhe creditada (em caso de ganho, ou mais-valia) ou debitada (em caso de perda, ou menos-valia) pela diferença entre a cotação do ativo subjacente no momento em que decide ‘fechar’ a posição e a cotação do ativo subjacente quando ‘abriu’ a posição. E daí a designação de contrato por diferença, ou seja, diferença entre duas cotações do ativo subjacente: a de ‘fecho’ e a de ‘abertura’ da posição.</t>
  </si>
  <si>
    <t>Ao negociar CFDs pode também tirar proveito da alavancagem. Ou seja, no caso de CFDs sobre ações, na plataforma da XTB, na qual vou fazer uma demonstração no final deste vídeo, a alavancagem é de 1 para 5, 1:5, o que significa que para abrir uma posição sobre ações só necessita de 1/5 ou 20% do valor da posição, e esta percentagem ‘mínima’ designa-se por MARGEM. Portanto, a margem é o valor NECESSÁRIO PARA ABRIR UMA POSIÇÃO e é sempre inferior ao valor que seria necessário se decidir comprar as ações em vez de negociar um CFD. O valor da margem é tanto mais baixo quanto maior é a alavancagem. Por exemplo, se a alavancagem é de 1:10, isso significa que só é necessário ter na conta 10% do valor a investir.  Ou seja, por cada euro que tem na conta a plataforma permite-lhe investir até 10 euros. Se tiver na conta 1500 euros pode tomar decisões de investimento com um valor máximo de 15000 euros, 10 vezes mais.</t>
  </si>
  <si>
    <t>TENDO EM CONTA A IMPORTÂNCIA DOS CFDS, IMPORTA REFERIR ALGUMAS DAS SUAS PROPRIEDADES:</t>
  </si>
  <si>
    <t>Vamos então saber como fazer para assumir uma posição longa na TESLA negociando um CFD em que o valor do contrato é igual ao da compra direta das ações, ou seja, 1471.70 EUR ou 1560 USD. Se a alavancagem é de 1 para 5, 1:5, o saldo da sua conta só irá reduzir em 312 USD ou 294.34 EUR à taxa de câmbio EUR/USD de 1.06, um quinto (ou 20%) do valor do contrato. Ou seja, consegue realizar o mesmo investimento (1471.70 EUR) mas ‘imobilizando’ um valor bastante inferior, 294.34 EUR. Portanto, os Fundos Livres (ou Fundos Sobrantes que ‘continuam à sua ordem’) são agora 1205.66 euros (ou seja, 1500-294.34), bastante acima dos 28.30 EUR com que ficaria se optasse por comprar diretamente as ações. Portanto, ao negociar um CFD pelo mesmo montante da compra das ações, e com uma alavancagem de 1 para 5, ainda lhe sobra muito dinheiro (1205.66 EUR) para continuar a investir…</t>
  </si>
  <si>
    <t>CFD (valor do contrato: 7358.49 EUR)</t>
  </si>
  <si>
    <t>Mas se tem 1500 euros na conta, porque é que não decide investi-los na quase totalidade? E se a alavancagem é de 1 para 5 pode multiplicar por 5 o saldo da sua conta em termos de investimento: por cada euro na conta, a plataforma dá-lhe a possibilidade de investir 5. Portanto, se decidir aplicar tudo e alavancar o seu investimento, os 1500 EUR (ou os 1590 USD equivalentes, à taxa de câmbio EUR/USD de 1.06) constituem a MARGEM (o valor mínimo que lhe é exigido)  e o valor do contrato CFD pode ir até 5 vezes mais: 7950USD ou 7500EUR. Portanto, no caso da TESLA, com este valor, podem comprar-se até 30 ações (5 vezes mais do que as 6 ações sem efeito de alavancagem). O valor do contrato é, portanto, 7800USD, que resulta do produto de 30 por 260USD ou 7358.49EUR, que resulta do produto de 30 por 245.28, a cotação da ação em EUR, e o valor da margem é 1560USD (ou 1471.70EUR), que se obtêm dividindo os valores do contrato por 5. Ou seja, só necessita de ter na conta 1/5 ou 20% do valor do contrato, uma vez que a alavancagem é de 1 para 5.</t>
  </si>
  <si>
    <t>O saldo da sua conta compara-se a cada momento com o valor da margem e o saldo deve ‘cobrir’ necessariamente a margem. Para tal calcula-se o NÍVEL DE MARGEM que é a divisão (ou rácio) do SALDO DA CONTA pela MARGEM (o montante total já investido em posições abertas em CFDs). Por exemplo, se o Saldo é 1500EUR e a Margem é 1471.70EUR, então o Nível de Margem é 101.92%. A este nível ainda não se deve preocupar…</t>
  </si>
  <si>
    <t>O problema coloca-se quando a posição começa a perder valor reduzindo o saldo da sua conta e há dois limites (na XTB) que merecem atenção… Se o NÍVEL DE MARGEM cair abaixo dos 80%, ser-lhe-á enviado um aviso de CHAMADA DE MARGEM (MARGIN CALL), o que significa que o seu nível de margem caiu bastante e pode resultar no encerramento da posição se não depositar mais dinheiro para elevar o rácio acima dos 80%. No caso da TESLA tal acontece se a queda da cotação exceder os 4.38%. A este nível ainda tem a possibilidade de reforçar o saldo da conta antes da posição ser fechada.
Se o NÍVEL DE MARGEM cair abaixo dos 50%, é acionado um mecanismo automático de defesa (MARGIN STOP OU STOP OUT) e a posição será fechada automaticamente, com a menos-valia daí resultante. No caso da TESLA tal acontece se a queda da cotação exceder os 10.38%. Já agora, e no caso de comprar diretamente as ações, pode sempre esperar que a cotação recupere. Com o CFD não tem essa possibilidade.</t>
  </si>
  <si>
    <t>Queda da cotação</t>
  </si>
  <si>
    <t>MENOS-VALIAS</t>
  </si>
  <si>
    <t xml:space="preserve">   Ações (euros)</t>
  </si>
  <si>
    <t xml:space="preserve">   CFD (euros, 5 vezes mais)</t>
  </si>
  <si>
    <t>SHORT-SELLING</t>
  </si>
  <si>
    <t>Os CFDs também permitem assumir uma posição curta (short-selling), como veremos na demonstração a seguir, se apostar na queda da cotação do ativo subjacente, ações ou outros.</t>
  </si>
  <si>
    <t>Saldo da conta em EUR</t>
  </si>
  <si>
    <t xml:space="preserve">Nível de Margem (EUR)   </t>
  </si>
  <si>
    <t>Ao negociar um CFD poder-lhe-á ser debitado um valor diário para ‘pagar’ o efeito da alavancagem, como se explica na demonstração da plataforma XTB. Para além disto, o risco envolvido é muito maior se o valor do contrato ultrapassar o montante necessário para comprar diretamente as ações. Ou seja, se a cotação da TESLA cair 4.38% incorre numa menos-valia de 64.53 EUR se optar pela compra das ações e a menos-valia é 5 vezes maior (322.64 EUR) se optar por um CDF cuja margem é 1471.70 EUR e  com uma alavancagem de 1 para 5. Portanto, se a ‘coisa’ correr mal depressa é chamado a reforçar o saldo da sua conta… Mas se a cotação da ação valorizar, a mais-valia também é multiplicada por 5, e o ganho é bastante maior… Portanto, cabe-lhe a si decidir qual o nível de risco em que pretende incorrer…</t>
  </si>
  <si>
    <r>
      <t xml:space="preserve">Suponha que tem 1500 euros que pretende investir em ações da TESLA e a questão que se coloca é a seguinte: para tirar proveito da variação na cotação da ação (e este deve ser o seu objetivo principal, obviamente) é necessário ser acionista da empresa e comprar ações ou existe algum produto financeiro que lhe permita assumir uma posição longa ou curta na TESLA sem ser necessário adquirir ou vender as ações? Ou seja, é possível, e passo os termos, ‘estar investido’ na TESLA sem comprar ou vender ações? A resposta é sim, e esse produto é o CFD </t>
    </r>
    <r>
      <rPr>
        <sz val="26"/>
        <color rgb="FF000000"/>
        <rFont val="Calibri"/>
        <family val="2"/>
        <scheme val="minor"/>
      </rPr>
      <t>(Contract for Difference, Contrato por Diferença).</t>
    </r>
  </si>
  <si>
    <r>
      <t xml:space="preserve">Se ainda assim decidir assumir uma posição longa na TESLA comprando ações, e se a TESLA cotar no momento da compra 260 dólares (ou seja, o preço da ação) e a taxa de câmbio EUR/USD for 1.06, pode adquirir até 6 ações, investindo 1560 USD ou </t>
    </r>
    <r>
      <rPr>
        <sz val="19"/>
        <color rgb="FF000000"/>
        <rFont val="Calibri"/>
        <family val="2"/>
        <scheme val="minor"/>
      </rPr>
      <t xml:space="preserve">1471.70 euros, ou seja 6*260USD ou 6*245.28, em que 245.28 é a cotação da ação em euros para uma taxa de câmbio de 1.06. Neste caso, uma vez que adquiriu EFETIVAMENTE as ações, a corretora debita-lhe o valor da compra e os Fundos Livres, ou seja, o capital remanescente para outros investimentos, reduzem-se a 28.30 EUR, que é a diferença entre 1500 e o valor do investimento 1471.70 euros. Portanto, é praticamente nada e, se não reforçar a conta com mais dinheiro, os seus investimentos devem ficar por aqui… </t>
    </r>
    <r>
      <rPr>
        <sz val="19"/>
        <color theme="1"/>
        <rFont val="Calibri"/>
        <family val="2"/>
        <scheme val="minor"/>
      </rPr>
      <t xml:space="preserve">A alternativa é assumir uma posição longa na TESLA negociando um CFD (Contract for Difference, Contrato por Diferença). A principal vantagem é que pode tirar proveito da alavancagem, e para um investimento de igual montante, ou seja 1471.70 euros, só é necessário ‘abater’ 294.34 EUR ao saldo da sua conta. Portanto, fica com Fundos Livres no valor de 1205.66 euros para continuar a investir. </t>
    </r>
  </si>
  <si>
    <r>
      <t xml:space="preserve">Suponha que tem 1500 euros que pretende investir em ações da TESLA e a questão que se coloca é a seguinte: para tirar proveito da variação na cotação da ação (e este deve ser o seu objetivo principal, obviamente) é necessário ser acionista da empresa e comprar ações ou existe algum produto financeiro que lhe permita assumir uma posição longa ou curta na TESLA sem ser necessário adquirir ou vender as ações? Ou seja, é possível, e passo os termos, ‘estar investido’ na TESLA sem comprar ou vender ações? A resposta é sim, e esse produto é o CFD </t>
    </r>
    <r>
      <rPr>
        <sz val="24"/>
        <color rgb="FF000000"/>
        <rFont val="Calibri"/>
        <family val="2"/>
        <scheme val="minor"/>
      </rPr>
      <t>(Contract for Difference, Contrato por Diferença).</t>
    </r>
    <r>
      <rPr>
        <sz val="24"/>
        <color theme="1"/>
        <rFont val="Calibri"/>
        <family val="2"/>
        <scheme val="minor"/>
      </rPr>
      <t xml:space="preserve"> A grande vantagem (e também maior risco) do CFD é que lhe permite investir (pelo efeito da alavancagem) muito mais do que o saldo da sua conta.</t>
    </r>
  </si>
  <si>
    <t>Date</t>
  </si>
  <si>
    <t>Open</t>
  </si>
  <si>
    <t>High</t>
  </si>
  <si>
    <t>Low</t>
  </si>
  <si>
    <t>month</t>
  </si>
  <si>
    <t>Close*</t>
  </si>
  <si>
    <t>Adj Close**</t>
  </si>
  <si>
    <t>Volume</t>
  </si>
  <si>
    <t>Dec 22, 2023</t>
  </si>
  <si>
    <t>Nov 30, 2023</t>
  </si>
  <si>
    <t>Jan 31, 2023</t>
  </si>
  <si>
    <t>Dec 30, 2022</t>
  </si>
  <si>
    <t>Nov 30, 2022</t>
  </si>
  <si>
    <t>Jan 31, 2022</t>
  </si>
  <si>
    <t>Dec 31, 2021</t>
  </si>
  <si>
    <t>Nov 30, 2021</t>
  </si>
  <si>
    <t>Jan 29, 2021</t>
  </si>
  <si>
    <t>Dec 31, 2020</t>
  </si>
  <si>
    <t>Nov 30, 2020</t>
  </si>
  <si>
    <t>Jan 31, 2020</t>
  </si>
  <si>
    <t>Dec 31, 2019</t>
  </si>
  <si>
    <t>Nov 29, 2019</t>
  </si>
  <si>
    <t>Jan 31, 2019</t>
  </si>
  <si>
    <t>Dec 31, 2018</t>
  </si>
  <si>
    <t>Nov 30, 2018</t>
  </si>
  <si>
    <t>Jan 31, 2018</t>
  </si>
  <si>
    <t>Dec 29, 2017</t>
  </si>
  <si>
    <t>Nov 30, 2017</t>
  </si>
  <si>
    <t>Jan 31, 2017</t>
  </si>
  <si>
    <t>Dec 30, 2016</t>
  </si>
  <si>
    <t>Nov 30, 2016</t>
  </si>
  <si>
    <t>Jan 29, 2016</t>
  </si>
  <si>
    <t>Dec 31, 2015</t>
  </si>
  <si>
    <t>Nov 30, 2015</t>
  </si>
  <si>
    <t>Jan 30, 2015</t>
  </si>
  <si>
    <t>Dec 31, 2014</t>
  </si>
  <si>
    <t>Nov 28, 2014</t>
  </si>
  <si>
    <t>Jan 31, 2014</t>
  </si>
  <si>
    <t>Dec 31, 2013</t>
  </si>
  <si>
    <t>Nov 29, 2013</t>
  </si>
  <si>
    <t>Jan 31, 2013</t>
  </si>
  <si>
    <t>Dec 31, 2012</t>
  </si>
  <si>
    <t>Nov 30, 2012</t>
  </si>
  <si>
    <t>Jan 31, 2012</t>
  </si>
  <si>
    <t>Dec 30, 2011</t>
  </si>
  <si>
    <t>Nov 30, 2011</t>
  </si>
  <si>
    <t>Jan 31, 2011</t>
  </si>
  <si>
    <t>Dec 31, 2010</t>
  </si>
  <si>
    <t>Nov 30, 2010</t>
  </si>
  <si>
    <t>Jan 29, 2010</t>
  </si>
  <si>
    <t>Dec 31, 2009</t>
  </si>
  <si>
    <t>Nov 30, 2009</t>
  </si>
  <si>
    <t>Jan 30, 2009</t>
  </si>
  <si>
    <t>Dec 31, 2008</t>
  </si>
  <si>
    <t>Nov 28, 2008</t>
  </si>
  <si>
    <t>Jan 31, 2008</t>
  </si>
  <si>
    <t>Dec 31, 2007</t>
  </si>
  <si>
    <t>Nov 30, 2007</t>
  </si>
  <si>
    <t>Jan 31, 2007</t>
  </si>
  <si>
    <t>Dec 29, 2006</t>
  </si>
  <si>
    <t>Nov 30, 2006</t>
  </si>
  <si>
    <t>Jan 31, 2006</t>
  </si>
  <si>
    <t>Dec 30, 2005</t>
  </si>
  <si>
    <t>Nov 30, 2005</t>
  </si>
  <si>
    <t>Jan 31, 2005</t>
  </si>
  <si>
    <t>Dec 31, 2004</t>
  </si>
  <si>
    <t>Nov 30, 2004</t>
  </si>
  <si>
    <t>Jan 30, 2004</t>
  </si>
  <si>
    <t>Dec 31, 2003</t>
  </si>
  <si>
    <t>Nov 28, 2003</t>
  </si>
  <si>
    <t>Jan 31, 2003</t>
  </si>
  <si>
    <t>Dec 31, 2002</t>
  </si>
  <si>
    <t>Nov 29, 2002</t>
  </si>
  <si>
    <t>Jan 31, 2002</t>
  </si>
  <si>
    <t>Dec 31, 2001</t>
  </si>
  <si>
    <t>Nov 30, 2001</t>
  </si>
  <si>
    <t>Jan 31, 2001</t>
  </si>
  <si>
    <t>Dec 29, 2000</t>
  </si>
  <si>
    <t>Nov 30, 2000</t>
  </si>
  <si>
    <t>Jan 31, 2000</t>
  </si>
  <si>
    <t>Dec 31, 1999</t>
  </si>
  <si>
    <t>Nov 30, 1999</t>
  </si>
  <si>
    <t>Jan 29, 1999</t>
  </si>
  <si>
    <t>Dec 31, 1998</t>
  </si>
  <si>
    <t>Nov 30, 1998</t>
  </si>
  <si>
    <t>Jan 30, 1998</t>
  </si>
  <si>
    <t>Dec 31, 1997</t>
  </si>
  <si>
    <t>Nov 28, 1997</t>
  </si>
  <si>
    <t>Jan 31, 1997</t>
  </si>
  <si>
    <t>Dec 31, 1996</t>
  </si>
  <si>
    <t>Nov 29, 1996</t>
  </si>
  <si>
    <t>Jan 31, 1996</t>
  </si>
  <si>
    <t>Dec 29, 1995</t>
  </si>
  <si>
    <t>Nov 30, 1995</t>
  </si>
  <si>
    <t>Jan 31, 1995</t>
  </si>
  <si>
    <t>Dec 30, 1994</t>
  </si>
  <si>
    <t>Nov 30, 1994</t>
  </si>
  <si>
    <t>Jan 31, 1994</t>
  </si>
  <si>
    <t>Dec 31, 1993</t>
  </si>
  <si>
    <t>Nov 30, 1993</t>
  </si>
  <si>
    <t>Jan 29, 1993</t>
  </si>
  <si>
    <t>Dec 31, 1992</t>
  </si>
  <si>
    <t>Nov 30, 1992</t>
  </si>
  <si>
    <t>Jan 31, 1992</t>
  </si>
  <si>
    <t>Dec 31, 1991</t>
  </si>
  <si>
    <t>Nov 29, 1991</t>
  </si>
  <si>
    <t>Jan 31, 1991</t>
  </si>
  <si>
    <t>Dec 31, 1990</t>
  </si>
  <si>
    <t>Nov 30, 1990</t>
  </si>
  <si>
    <t>Jan 31, 1990</t>
  </si>
  <si>
    <t>Dec 29, 1989</t>
  </si>
  <si>
    <t>Nov 30, 1989</t>
  </si>
  <si>
    <t>Jan 31, 1989</t>
  </si>
  <si>
    <t>Dec 30, 1988</t>
  </si>
  <si>
    <t>Nov 30, 1988</t>
  </si>
  <si>
    <t>Jan 29, 1988</t>
  </si>
  <si>
    <t>Dec 31, 1987</t>
  </si>
  <si>
    <t>Nov 30, 1987</t>
  </si>
  <si>
    <t>Jan 30, 1987</t>
  </si>
  <si>
    <t>Dec 31, 1986</t>
  </si>
  <si>
    <t>Nov 28, 1986</t>
  </si>
  <si>
    <t>Jan 31, 1986</t>
  </si>
  <si>
    <t>Dec 31, 1985</t>
  </si>
  <si>
    <t>Nov 29, 1985</t>
  </si>
  <si>
    <t>Jan 31, 1985</t>
  </si>
  <si>
    <t>Dec 31, 1984</t>
  </si>
  <si>
    <t>Nov 30, 1984</t>
  </si>
  <si>
    <t>Jan 31, 1984</t>
  </si>
  <si>
    <t>Dec 30, 1983</t>
  </si>
  <si>
    <t>Nov 30, 1983</t>
  </si>
  <si>
    <t>Jan 31, 1983</t>
  </si>
  <si>
    <t>Dec 31, 1982</t>
  </si>
  <si>
    <t>Nov 30, 1982</t>
  </si>
  <si>
    <t>Jan 29, 1982</t>
  </si>
  <si>
    <t>Dec 31, 1981</t>
  </si>
  <si>
    <t>Nov 30, 1981</t>
  </si>
  <si>
    <t>Jan 30, 1981</t>
  </si>
  <si>
    <t>Dec 31, 1980</t>
  </si>
  <si>
    <t>Nov 28, 1980</t>
  </si>
  <si>
    <t>Jan 31, 1980</t>
  </si>
  <si>
    <t>Dec 31, 1979</t>
  </si>
  <si>
    <t>Nov 30, 1979</t>
  </si>
  <si>
    <t>Jan 31, 1979</t>
  </si>
  <si>
    <t>Dec 29, 1978</t>
  </si>
  <si>
    <t>Nov 30, 1978</t>
  </si>
  <si>
    <t>Jan 31, 1978</t>
  </si>
  <si>
    <t>Dec 30, 1977</t>
  </si>
  <si>
    <t>Nov 30, 1977</t>
  </si>
  <si>
    <t>Jan 31, 1977</t>
  </si>
  <si>
    <t>Dec 31, 1976</t>
  </si>
  <si>
    <t>Nov 30, 1976</t>
  </si>
  <si>
    <t>Jan 30, 1976</t>
  </si>
  <si>
    <t>Dec 31, 1975</t>
  </si>
  <si>
    <t>Nov 28, 1975</t>
  </si>
  <si>
    <t>Jan 31, 1975</t>
  </si>
  <si>
    <t>Dec 31, 1974</t>
  </si>
  <si>
    <t>Nov 29, 1974</t>
  </si>
  <si>
    <t>Jan 31, 1974</t>
  </si>
  <si>
    <t>Dec 31, 1973</t>
  </si>
  <si>
    <t>Nov 30, 1973</t>
  </si>
  <si>
    <t>Jan 31, 1973</t>
  </si>
  <si>
    <t>Dec 29, 1972</t>
  </si>
  <si>
    <t>Nov 30, 1972</t>
  </si>
  <si>
    <t>Jan 31, 1972</t>
  </si>
  <si>
    <t>Dec 31, 1971</t>
  </si>
  <si>
    <t>Nov 30, 1971</t>
  </si>
  <si>
    <t>Jan 29, 1971</t>
  </si>
  <si>
    <t>Dec 31, 1970</t>
  </si>
  <si>
    <t>Nov 30, 1970</t>
  </si>
  <si>
    <t>Jan 30, 1970</t>
  </si>
  <si>
    <t>Dec 31, 1969</t>
  </si>
  <si>
    <t>Nov 28, 1969</t>
  </si>
  <si>
    <t>Jan 31, 1969</t>
  </si>
  <si>
    <t>Dec 31, 1968</t>
  </si>
  <si>
    <t>Nov 29, 1968</t>
  </si>
  <si>
    <t>Jan 31, 1968</t>
  </si>
  <si>
    <t>Dec 29, 1967</t>
  </si>
  <si>
    <t>Nov 30, 1967</t>
  </si>
  <si>
    <t>Jan 31, 1967</t>
  </si>
  <si>
    <t>Dec 30, 1966</t>
  </si>
  <si>
    <t>Nov 30, 1966</t>
  </si>
  <si>
    <t>Jan 31, 1966</t>
  </si>
  <si>
    <t>Dec 31, 1965</t>
  </si>
  <si>
    <t>Nov 30, 1965</t>
  </si>
  <si>
    <t>Jan 29, 1965</t>
  </si>
  <si>
    <t>Dec 31, 1964</t>
  </si>
  <si>
    <t>Nov 30, 1964</t>
  </si>
  <si>
    <t>Jan 31, 1964</t>
  </si>
  <si>
    <t>Dec 31, 1963</t>
  </si>
  <si>
    <t>Nov 29, 1963</t>
  </si>
  <si>
    <t>Jan 31, 1963</t>
  </si>
  <si>
    <t>Dec 31, 1962</t>
  </si>
  <si>
    <t>Nov 30, 1962</t>
  </si>
  <si>
    <t>Jan 31, 1962</t>
  </si>
  <si>
    <t>Dec 29, 1961</t>
  </si>
  <si>
    <t>Nov 30, 1961</t>
  </si>
  <si>
    <t>Jan 31, 1961</t>
  </si>
  <si>
    <t>Dec 30, 1960</t>
  </si>
  <si>
    <t>Nov 30, 1960</t>
  </si>
  <si>
    <t>Jan 29, 1960</t>
  </si>
  <si>
    <t>Dec 31, 1959</t>
  </si>
  <si>
    <t>Nov 30, 1959</t>
  </si>
  <si>
    <t>Jan 30, 1959</t>
  </si>
  <si>
    <t>Dec 31, 1958</t>
  </si>
  <si>
    <t>Nov 28, 1958</t>
  </si>
  <si>
    <t>Jan 31, 1958</t>
  </si>
  <si>
    <t>Dec 31, 1957</t>
  </si>
  <si>
    <t>Nov 29, 1957</t>
  </si>
  <si>
    <t>Jan 31, 1957</t>
  </si>
  <si>
    <t>Dec 31, 1956</t>
  </si>
  <si>
    <t>Nov 30, 1956</t>
  </si>
  <si>
    <t>Jan 31, 1956</t>
  </si>
  <si>
    <t>Dec 30, 1955</t>
  </si>
  <si>
    <t>Nov 30, 1955</t>
  </si>
  <si>
    <t>Jan 31, 1955</t>
  </si>
  <si>
    <t>Dec 31, 1954</t>
  </si>
  <si>
    <t>Nov 30, 1954</t>
  </si>
  <si>
    <t>Jan 29, 1954</t>
  </si>
  <si>
    <t>Dec 31, 1953</t>
  </si>
  <si>
    <t>Nov 30, 1953</t>
  </si>
  <si>
    <t>Jan 30, 1953</t>
  </si>
  <si>
    <t>Dec 31, 1952</t>
  </si>
  <si>
    <t>Nov 28, 1952</t>
  </si>
  <si>
    <t>Jan 31, 1952</t>
  </si>
  <si>
    <t>Dec 31, 1951</t>
  </si>
  <si>
    <t>Nov 30, 1951</t>
  </si>
  <si>
    <t>Jan 31, 1951</t>
  </si>
  <si>
    <t>Dec 29, 1950</t>
  </si>
  <si>
    <t>Nov 30, 1950</t>
  </si>
  <si>
    <t>Jan 31, 1950</t>
  </si>
  <si>
    <t>Dec 30, 1949</t>
  </si>
  <si>
    <t>-</t>
  </si>
  <si>
    <t>Nov 30, 1949</t>
  </si>
  <si>
    <t>Jan 31, 1949</t>
  </si>
  <si>
    <t>day</t>
  </si>
  <si>
    <t>year</t>
  </si>
  <si>
    <t>date</t>
  </si>
  <si>
    <t>Jan</t>
  </si>
  <si>
    <t>Nov</t>
  </si>
  <si>
    <t>Dec</t>
  </si>
  <si>
    <t>1949</t>
  </si>
  <si>
    <t>28</t>
  </si>
  <si>
    <t>31</t>
  </si>
  <si>
    <t>22</t>
  </si>
  <si>
    <t>29</t>
  </si>
  <si>
    <t>30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</si>
  <si>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</si>
  <si>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</si>
  <si>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</si>
  <si>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</si>
  <si>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</si>
  <si>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</si>
  <si>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</si>
  <si>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</si>
  <si>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</si>
  <si>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</si>
  <si>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</si>
  <si>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</si>
  <si>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</si>
  <si>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</si>
  <si>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</si>
  <si>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</si>
  <si>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</si>
  <si>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</si>
  <si>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</si>
  <si>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</si>
  <si>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</si>
  <si>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</si>
  <si>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</si>
  <si>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</si>
  <si>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</si>
  <si>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</si>
  <si>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</si>
  <si>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</si>
  <si>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</si>
  <si>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</si>
  <si>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</si>
  <si>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</si>
  <si>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</si>
  <si>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</si>
  <si>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</si>
  <si>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</si>
  <si>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</si>
  <si>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</si>
  <si>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</si>
  <si>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</si>
  <si>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</si>
  <si>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</si>
  <si>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</si>
  <si>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</si>
  <si>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</si>
  <si>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</si>
  <si>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</si>
  <si>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</si>
  <si>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</si>
  <si>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</si>
  <si>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</si>
  <si>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</si>
  <si>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</si>
  <si>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</si>
  <si>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</si>
  <si>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</si>
  <si>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</si>
  <si>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</si>
  <si>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</si>
  <si>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</si>
  <si>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</si>
  <si>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</si>
  <si>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</si>
  <si>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</si>
  <si>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</si>
  <si>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</si>
  <si>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</si>
  <si>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</si>
  <si>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</si>
  <si>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</si>
  <si>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</si>
  <si>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</si>
  <si>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</si>
  <si>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</si>
  <si>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filt</t>
  </si>
  <si>
    <t>filt2</t>
  </si>
  <si>
    <t>filt3</t>
  </si>
  <si>
    <t>date2</t>
  </si>
  <si>
    <t>rate2</t>
  </si>
  <si>
    <t>Dez (t)</t>
  </si>
  <si>
    <t>Jan (t+1)</t>
  </si>
  <si>
    <t>Jan (t)</t>
  </si>
  <si>
    <t>Ano</t>
  </si>
  <si>
    <t>???</t>
  </si>
  <si>
    <t>Índices</t>
  </si>
  <si>
    <t>DJIA</t>
  </si>
  <si>
    <t>NASDAQ</t>
  </si>
  <si>
    <t>IBEX</t>
  </si>
  <si>
    <t>DAX</t>
  </si>
  <si>
    <t>CAC</t>
  </si>
  <si>
    <t>País</t>
  </si>
  <si>
    <t>Portugal</t>
  </si>
  <si>
    <t>EUA</t>
  </si>
  <si>
    <t>Espanha</t>
  </si>
  <si>
    <t>Alemanha</t>
  </si>
  <si>
    <t>França</t>
  </si>
  <si>
    <t>Var %</t>
  </si>
  <si>
    <t>BOVESPA</t>
  </si>
  <si>
    <t>Brasil</t>
  </si>
  <si>
    <t>China</t>
  </si>
  <si>
    <t>NIKKEI 225</t>
  </si>
  <si>
    <t>Japão</t>
  </si>
  <si>
    <t>Negativo</t>
  </si>
  <si>
    <t>Positivo</t>
  </si>
  <si>
    <t>DEZEMBRO</t>
  </si>
  <si>
    <t>Nº Anos</t>
  </si>
  <si>
    <t>Total</t>
  </si>
  <si>
    <t>JANEIRO</t>
  </si>
  <si>
    <t>JANEIRO DE t+1</t>
  </si>
  <si>
    <t>NASDAQ Composite</t>
  </si>
  <si>
    <t>NASDAQ 100</t>
  </si>
  <si>
    <t>Diferença para o Máximo</t>
  </si>
  <si>
    <t>MÁXIMO</t>
  </si>
  <si>
    <t>Data</t>
  </si>
  <si>
    <t>Valor</t>
  </si>
  <si>
    <t>COTAÇÃO ATUAL</t>
  </si>
  <si>
    <t>S&amp;P 500</t>
  </si>
  <si>
    <t>MÁXIMO HISTÓRICO E COTAÇÃO ATUAL ÍNDICES NORTE-AMERICANOS</t>
  </si>
  <si>
    <t>PSI</t>
  </si>
  <si>
    <t>Mota-Engil</t>
  </si>
  <si>
    <t>Banco Comercial Português</t>
  </si>
  <si>
    <t>Ibersol</t>
  </si>
  <si>
    <t>Jerónimo Martins</t>
  </si>
  <si>
    <t>Semapa - Sociedade de Investimento e Gestão</t>
  </si>
  <si>
    <t>CTT - Correios De Portugal</t>
  </si>
  <si>
    <t>The Navigator Company</t>
  </si>
  <si>
    <t>Galp Energia</t>
  </si>
  <si>
    <t>Corticeira Amorim</t>
  </si>
  <si>
    <t>Sonae</t>
  </si>
  <si>
    <t>EDP - Energias de Portugal</t>
  </si>
  <si>
    <t>Altri</t>
  </si>
  <si>
    <t>REN - Redes Energéticas Nacionais</t>
  </si>
  <si>
    <t>EDP Renováveis</t>
  </si>
  <si>
    <t>NOS</t>
  </si>
  <si>
    <t>Greenvolt Energias Renováveis</t>
  </si>
  <si>
    <t>SHANGHAI SE</t>
  </si>
  <si>
    <t>Dec 29, 2023</t>
  </si>
  <si>
    <t>APPLE</t>
  </si>
  <si>
    <t>SD</t>
  </si>
  <si>
    <t>SVAR</t>
  </si>
  <si>
    <t>P5%</t>
  </si>
  <si>
    <t>P1%</t>
  </si>
  <si>
    <t>AVERAGE</t>
  </si>
  <si>
    <t>VAR</t>
  </si>
  <si>
    <t>AAL</t>
  </si>
  <si>
    <t>FTCHF</t>
  </si>
  <si>
    <t>BYON</t>
  </si>
  <si>
    <t>2*SVAR</t>
  </si>
  <si>
    <t>CCL</t>
  </si>
  <si>
    <t>GS</t>
  </si>
  <si>
    <t>ASSIMETRIA</t>
  </si>
  <si>
    <t>LUCID</t>
  </si>
  <si>
    <t>BETA</t>
  </si>
  <si>
    <t>HPQ</t>
  </si>
  <si>
    <t>iShares Core MSCI World UCITS ETF USD (Acc)H</t>
  </si>
  <si>
    <t>Vanguard FTSE All-World UCITS ETF USD AccI</t>
  </si>
  <si>
    <t>iShares Core S&amp;P 500 UCITS ETF USD (Acc)H</t>
  </si>
  <si>
    <t>Vanguard S&amp;P 500 UCITS ETF USDH</t>
  </si>
  <si>
    <t>Vanguard S&amp;P 500 UCITS ETF USD AccH</t>
  </si>
  <si>
    <t>Vanguard FTSE All-World UCITS ETF USD DisH</t>
  </si>
  <si>
    <t>iShares S&amp;P 500 Inf Tech Sector UCITS ETF USD AccI</t>
  </si>
  <si>
    <t>iShares Core S&amp;P 500 UCITS ETF USD (Dist)H</t>
  </si>
  <si>
    <t>iShares NASDAQ 100 UCITS ETF USD (Acc)H</t>
  </si>
  <si>
    <t>iShares S&amp;P 500 EUR Hedged UCITS ETF (Acc)H</t>
  </si>
  <si>
    <t>#</t>
  </si>
  <si>
    <t>PRODUTO</t>
  </si>
  <si>
    <t>SYMBOL / ISIN</t>
  </si>
  <si>
    <t>ÚLTIMO</t>
  </si>
  <si>
    <t>BOLSA</t>
  </si>
  <si>
    <t>IWDA | IE00B4L5Y983</t>
  </si>
  <si>
    <t>€ 84,41</t>
  </si>
  <si>
    <t>EAM</t>
  </si>
  <si>
    <t>VWCE | IE00BK5BQT80</t>
  </si>
  <si>
    <t>€ 109,48</t>
  </si>
  <si>
    <t>XET</t>
  </si>
  <si>
    <t>SXR8 | IE00B5BMR087</t>
  </si>
  <si>
    <t>€ 471,08</t>
  </si>
  <si>
    <t>VUSA | IE00B3XXRP09</t>
  </si>
  <si>
    <t>€ 85,065</t>
  </si>
  <si>
    <t>VUAA | IE00BFMXXD54</t>
  </si>
  <si>
    <t>€ 84,494</t>
  </si>
  <si>
    <t>VWRL | IE00B3RBWM25</t>
  </si>
  <si>
    <t>€ 110,20</t>
  </si>
  <si>
    <t>QDVE | IE00B3WJKG14</t>
  </si>
  <si>
    <t>€ 24,15</t>
  </si>
  <si>
    <t>IUSA | IE0031442068</t>
  </si>
  <si>
    <t>€ 44,683</t>
  </si>
  <si>
    <t>CNDX | IE00B53SZB19</t>
  </si>
  <si>
    <t>€ 916,70</t>
  </si>
  <si>
    <t>IUES | IE00B3ZW0K18</t>
  </si>
  <si>
    <t>€ 102,858</t>
  </si>
  <si>
    <t>Last updated: 23/01/2024</t>
  </si>
  <si>
    <t>ETFs mais transacionados na Plataforma DeGiro</t>
  </si>
  <si>
    <t>Banco</t>
  </si>
  <si>
    <t>Prazo (meses)</t>
  </si>
  <si>
    <t>Taxa de juro (TANB)</t>
  </si>
  <si>
    <t>Montante (min)</t>
  </si>
  <si>
    <t>Montante (máx)</t>
  </si>
  <si>
    <t>Super Depósito 4,25%</t>
  </si>
  <si>
    <t>Banco Big</t>
  </si>
  <si>
    <t>5 000 €</t>
  </si>
  <si>
    <t>50 000 €</t>
  </si>
  <si>
    <t>bpg start</t>
  </si>
  <si>
    <t>Banco Português de Gestão</t>
  </si>
  <si>
    <t>2 500 €</t>
  </si>
  <si>
    <t>100 000 €</t>
  </si>
  <si>
    <t>Depósito a Prazo Novos Clientes</t>
  </si>
  <si>
    <t>BAI Europa</t>
  </si>
  <si>
    <t>Depósito a Prazo DP Net Super</t>
  </si>
  <si>
    <t>Crédito Agrícola</t>
  </si>
  <si>
    <t>15 000 €</t>
  </si>
  <si>
    <t>Depósito Net Boas Vindas</t>
  </si>
  <si>
    <t>Bankinter</t>
  </si>
  <si>
    <t>10 000 €</t>
  </si>
  <si>
    <t>Sem limite</t>
  </si>
  <si>
    <t>Depósito Novos Clientes 4%</t>
  </si>
  <si>
    <t>Banco Best</t>
  </si>
  <si>
    <t>75 000 €</t>
  </si>
  <si>
    <t>Super Depósito 4%</t>
  </si>
  <si>
    <t>25 000 €</t>
  </si>
  <si>
    <t>DP EuroBic Não Mobilizável 6M</t>
  </si>
  <si>
    <t>EuroBic</t>
  </si>
  <si>
    <t>Depósito Novos Recursos 3,75%</t>
  </si>
  <si>
    <t>250 000 €</t>
  </si>
  <si>
    <t>DP Bison Rendimento Premium</t>
  </si>
  <si>
    <t>Bison Bank</t>
  </si>
  <si>
    <t>Depósito a Prazo Exclusivo</t>
  </si>
  <si>
    <t>Banco CTT</t>
  </si>
  <si>
    <t>150 000 €</t>
  </si>
  <si>
    <t>Depósito Novos Clientes AB</t>
  </si>
  <si>
    <t>ActivoBank</t>
  </si>
  <si>
    <t>DP 190 Anos Carregosa</t>
  </si>
  <si>
    <t>Banco Carregosa</t>
  </si>
  <si>
    <t>500 000 €</t>
  </si>
  <si>
    <t>https://eco.sapo.pt/especiais/os-37-depositos-que-pagam-mais-que-a-inflacao/</t>
  </si>
  <si>
    <t xml:space="preserve">Fonte: ECO e preçário dos bancos. Foram apenas considerados os depósitos a prazo que apresentavam na Ficha de Informação Normalizada </t>
  </si>
  <si>
    <t>informação sobre a taxa de juro aplicada (TANB), o prazo e os montantes mínimos e máximos de aplicação.</t>
  </si>
  <si>
    <t>DEPÓSITOS A PRAZO</t>
  </si>
  <si>
    <t>31 de Outubro de 2023</t>
  </si>
  <si>
    <t>https://clientebancario.bportugal.pt/pt-pt/garantia-de-depositos</t>
  </si>
  <si>
    <t>https://eco.sapo.pt/2024/01/16/lisboa-entre-as-bolsas-que-mais-dividendos-paga-aos-acionistas/</t>
  </si>
  <si>
    <t>CERTIFICADOS DE AFORRO</t>
  </si>
  <si>
    <t>AGÊNCIA DE GESTÃO DA TESOURARIA E DA DÍVIDA PÚBLICA – IGCP, E.P.E. - IGCP</t>
  </si>
  <si>
    <t>https://jornaleconomico.sapo.pt/noticias/caixa-ja-esta-a-cortar-juros-nos-depositos-a-6-e-12-meses/</t>
  </si>
  <si>
    <t>https://finance.yahoo.com/news/1-unstoppable-vanguard-etf-could-101500581.html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</si>
</sst>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0.0"/>
    <numFmt numFmtId="165" formatCode="dd\-mm\-yyyy;@"/>
    <numFmt numFmtId="166" formatCode="0.000"/>
    <numFmt numFmtId="167" formatCode="[$€-2]\ #,##0.00;[Red]\-[$€-2]\ 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52525"/>
      <name val="Arial"/>
      <family val="2"/>
    </font>
    <font>
      <b/>
      <sz val="11"/>
      <color rgb="FF24778C"/>
      <name val="Arial"/>
      <family val="2"/>
    </font>
    <font>
      <sz val="11"/>
      <color rgb="FF3C824E"/>
      <name val="Arial"/>
      <family val="2"/>
    </font>
    <font>
      <b/>
      <sz val="11"/>
      <color rgb="FF252525"/>
      <name val="Arial"/>
      <family val="2"/>
    </font>
    <font>
      <sz val="11"/>
      <color rgb="FF992120"/>
      <name val="Arial"/>
      <family val="2"/>
    </font>
    <font>
      <b/>
      <sz val="14"/>
      <color rgb="FF4A4A4A"/>
      <name val="Calibri"/>
      <family val="2"/>
      <scheme val="minor"/>
    </font>
    <font>
      <b/>
      <sz val="8"/>
      <color rgb="FF252525"/>
      <name val="Arial"/>
      <family val="2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9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7"/>
      <color rgb="FF00000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252631"/>
      <name val="Segoe UI"/>
      <family val="2"/>
    </font>
    <font>
      <sz val="8"/>
      <color rgb="FF232A31"/>
      <name val="Arial"/>
      <family val="2"/>
    </font>
    <font>
      <sz val="11"/>
      <color rgb="FF232A3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rgb="FF000000"/>
      <name val="Var(--mdc-typography-body2-font"/>
    </font>
    <font>
      <sz val="14"/>
      <color rgb="FF000000"/>
      <name val="Var(--mdc-typography-body2-fon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267D93"/>
      </bottom>
      <diagonal/>
    </border>
    <border>
      <left/>
      <right/>
      <top style="thick">
        <color rgb="FFF1F1F1"/>
      </top>
      <bottom/>
      <diagonal/>
    </border>
    <border>
      <left/>
      <right/>
      <top/>
      <bottom style="thick">
        <color rgb="FFF1F1F1"/>
      </bottom>
      <diagonal/>
    </border>
    <border>
      <left/>
      <right/>
      <top style="thick">
        <color rgb="FFF1F1F1"/>
      </top>
      <bottom style="thick">
        <color rgb="FFF1F1F1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2" fontId="5" fillId="0" borderId="1" xfId="0" applyNumberFormat="1" applyFont="1" applyBorder="1"/>
    <xf numFmtId="10" fontId="5" fillId="0" borderId="1" xfId="1" applyNumberFormat="1" applyFont="1" applyBorder="1"/>
    <xf numFmtId="0" fontId="6" fillId="2" borderId="1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0" xfId="2" applyFill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0" fontId="10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10" fontId="12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/>
    <xf numFmtId="0" fontId="11" fillId="2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3" fillId="0" borderId="1" xfId="0" applyFont="1" applyFill="1" applyBorder="1" applyAlignment="1">
      <alignment horizontal="center"/>
    </xf>
    <xf numFmtId="2" fontId="0" fillId="0" borderId="0" xfId="0" applyNumberFormat="1"/>
    <xf numFmtId="20" fontId="0" fillId="0" borderId="0" xfId="0" quotePrefix="1" applyNumberFormat="1" applyAlignment="1">
      <alignment horizontal="right"/>
    </xf>
    <xf numFmtId="1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0" fontId="0" fillId="3" borderId="0" xfId="0" applyFill="1"/>
    <xf numFmtId="2" fontId="5" fillId="0" borderId="0" xfId="0" applyNumberFormat="1" applyFont="1"/>
    <xf numFmtId="20" fontId="5" fillId="0" borderId="0" xfId="0" quotePrefix="1" applyNumberFormat="1" applyFont="1" applyAlignment="1">
      <alignment horizontal="right"/>
    </xf>
    <xf numFmtId="0" fontId="16" fillId="3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justify" vertical="justify" wrapText="1"/>
    </xf>
    <xf numFmtId="0" fontId="5" fillId="3" borderId="0" xfId="0" applyFont="1" applyFill="1" applyAlignment="1">
      <alignment horizontal="justify" vertical="justify" wrapText="1"/>
    </xf>
    <xf numFmtId="10" fontId="0" fillId="3" borderId="0" xfId="1" applyNumberFormat="1" applyFont="1" applyFill="1"/>
    <xf numFmtId="0" fontId="5" fillId="3" borderId="0" xfId="0" applyFont="1" applyFill="1"/>
    <xf numFmtId="2" fontId="5" fillId="3" borderId="0" xfId="0" applyNumberFormat="1" applyFont="1" applyFill="1"/>
    <xf numFmtId="20" fontId="5" fillId="3" borderId="0" xfId="0" quotePrefix="1" applyNumberFormat="1" applyFont="1" applyFill="1" applyAlignment="1">
      <alignment horizontal="right"/>
    </xf>
    <xf numFmtId="20" fontId="0" fillId="3" borderId="0" xfId="0" quotePrefix="1" applyNumberFormat="1" applyFill="1" applyAlignment="1">
      <alignment horizontal="right"/>
    </xf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20" fillId="0" borderId="0" xfId="0" applyFont="1"/>
    <xf numFmtId="0" fontId="18" fillId="0" borderId="0" xfId="0" applyFont="1"/>
    <xf numFmtId="2" fontId="18" fillId="0" borderId="0" xfId="0" applyNumberFormat="1" applyFont="1"/>
    <xf numFmtId="20" fontId="18" fillId="0" borderId="0" xfId="0" quotePrefix="1" applyNumberFormat="1" applyFont="1" applyAlignment="1">
      <alignment horizontal="right"/>
    </xf>
    <xf numFmtId="1" fontId="18" fillId="0" borderId="0" xfId="0" applyNumberFormat="1" applyFont="1"/>
    <xf numFmtId="164" fontId="18" fillId="0" borderId="0" xfId="0" applyNumberFormat="1" applyFont="1"/>
    <xf numFmtId="10" fontId="18" fillId="0" borderId="0" xfId="1" applyNumberFormat="1" applyFont="1"/>
    <xf numFmtId="0" fontId="21" fillId="0" borderId="0" xfId="0" applyFont="1" applyAlignment="1">
      <alignment horizontal="justify" vertical="center"/>
    </xf>
    <xf numFmtId="10" fontId="18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2" fontId="18" fillId="0" borderId="0" xfId="0" applyNumberFormat="1" applyFont="1" applyFill="1"/>
    <xf numFmtId="10" fontId="18" fillId="0" borderId="0" xfId="1" applyNumberFormat="1" applyFont="1" applyFill="1"/>
    <xf numFmtId="0" fontId="0" fillId="4" borderId="0" xfId="0" applyFill="1"/>
    <xf numFmtId="0" fontId="20" fillId="4" borderId="0" xfId="0" applyFont="1" applyFill="1" applyAlignment="1">
      <alignment horizontal="right" vertical="top" wrapText="1"/>
    </xf>
    <xf numFmtId="0" fontId="20" fillId="4" borderId="0" xfId="0" applyFont="1" applyFill="1"/>
    <xf numFmtId="0" fontId="18" fillId="4" borderId="0" xfId="0" applyFont="1" applyFill="1"/>
    <xf numFmtId="2" fontId="18" fillId="4" borderId="0" xfId="0" applyNumberFormat="1" applyFont="1" applyFill="1"/>
    <xf numFmtId="0" fontId="26" fillId="4" borderId="0" xfId="0" applyFont="1" applyFill="1"/>
    <xf numFmtId="0" fontId="5" fillId="4" borderId="0" xfId="0" applyFont="1" applyFill="1" applyAlignment="1">
      <alignment horizontal="justify" vertical="center"/>
    </xf>
    <xf numFmtId="0" fontId="24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horizontal="justify" vertical="center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  <xf numFmtId="4" fontId="0" fillId="0" borderId="1" xfId="0" applyNumberFormat="1" applyBorder="1"/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10" fontId="31" fillId="0" borderId="1" xfId="1" applyNumberFormat="1" applyFont="1" applyBorder="1"/>
    <xf numFmtId="0" fontId="0" fillId="0" borderId="0" xfId="0" applyNumberFormat="1" applyAlignment="1">
      <alignment horizontal="right"/>
    </xf>
    <xf numFmtId="9" fontId="0" fillId="0" borderId="0" xfId="1" applyNumberFormat="1" applyFont="1"/>
    <xf numFmtId="9" fontId="0" fillId="0" borderId="0" xfId="0" applyNumberForma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14" fontId="0" fillId="0" borderId="1" xfId="0" applyNumberFormat="1" applyFont="1" applyBorder="1"/>
    <xf numFmtId="4" fontId="0" fillId="0" borderId="1" xfId="0" applyNumberFormat="1" applyFont="1" applyBorder="1"/>
    <xf numFmtId="4" fontId="33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2" fontId="0" fillId="0" borderId="1" xfId="0" applyNumberFormat="1" applyFont="1" applyBorder="1"/>
    <xf numFmtId="166" fontId="0" fillId="0" borderId="1" xfId="0" applyNumberFormat="1" applyFont="1" applyBorder="1"/>
    <xf numFmtId="0" fontId="0" fillId="0" borderId="1" xfId="0" applyFont="1" applyFill="1" applyBorder="1"/>
    <xf numFmtId="0" fontId="0" fillId="0" borderId="0" xfId="0" applyFont="1" applyBorder="1"/>
    <xf numFmtId="2" fontId="0" fillId="0" borderId="1" xfId="0" applyNumberFormat="1" applyFont="1" applyFill="1" applyBorder="1"/>
    <xf numFmtId="10" fontId="0" fillId="0" borderId="1" xfId="1" applyNumberFormat="1" applyFont="1" applyFill="1" applyBorder="1"/>
    <xf numFmtId="4" fontId="34" fillId="0" borderId="0" xfId="0" applyNumberFormat="1" applyFont="1"/>
    <xf numFmtId="4" fontId="31" fillId="0" borderId="1" xfId="0" applyNumberFormat="1" applyFont="1" applyBorder="1"/>
    <xf numFmtId="4" fontId="35" fillId="2" borderId="6" xfId="0" applyNumberFormat="1" applyFont="1" applyFill="1" applyBorder="1" applyAlignment="1">
      <alignment horizontal="right" vertical="center"/>
    </xf>
    <xf numFmtId="3" fontId="35" fillId="2" borderId="6" xfId="0" applyNumberFormat="1" applyFont="1" applyFill="1" applyBorder="1" applyAlignment="1">
      <alignment horizontal="right" vertical="center"/>
    </xf>
    <xf numFmtId="4" fontId="36" fillId="0" borderId="0" xfId="0" applyNumberFormat="1" applyFont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31" fillId="0" borderId="0" xfId="0" applyFont="1"/>
    <xf numFmtId="0" fontId="36" fillId="0" borderId="0" xfId="0" applyFont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/>
    </xf>
    <xf numFmtId="6" fontId="38" fillId="0" borderId="0" xfId="0" applyNumberFormat="1" applyFont="1" applyAlignment="1">
      <alignment horizontal="right"/>
    </xf>
    <xf numFmtId="10" fontId="38" fillId="0" borderId="0" xfId="1" applyNumberFormat="1" applyFont="1"/>
    <xf numFmtId="0" fontId="41" fillId="0" borderId="0" xfId="0" applyFont="1"/>
    <xf numFmtId="0" fontId="43" fillId="0" borderId="0" xfId="0" applyFont="1" applyAlignment="1">
      <alignment horizontal="left" vertical="center" indent="1"/>
    </xf>
    <xf numFmtId="0" fontId="2" fillId="0" borderId="0" xfId="2" applyAlignment="1">
      <alignment horizontal="left" vertical="center" indent="1"/>
    </xf>
    <xf numFmtId="0" fontId="42" fillId="0" borderId="0" xfId="0" applyFont="1" applyAlignment="1">
      <alignment horizontal="left" vertical="center" indent="1"/>
    </xf>
    <xf numFmtId="167" fontId="42" fillId="0" borderId="0" xfId="0" applyNumberFormat="1" applyFont="1" applyAlignment="1">
      <alignment horizontal="left" vertical="center" indent="1"/>
    </xf>
    <xf numFmtId="0" fontId="37" fillId="0" borderId="0" xfId="0" applyFont="1" applyAlignment="1">
      <alignment horizontal="center"/>
    </xf>
    <xf numFmtId="0" fontId="39" fillId="0" borderId="0" xfId="2" applyFont="1"/>
    <xf numFmtId="0" fontId="39" fillId="0" borderId="0" xfId="2" applyFont="1" applyAlignment="1">
      <alignment vertical="center"/>
    </xf>
    <xf numFmtId="0" fontId="19" fillId="0" borderId="0" xfId="0" applyFont="1" applyAlignment="1">
      <alignment horizontal="justify" vertical="top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top" wrapText="1"/>
    </xf>
    <xf numFmtId="0" fontId="28" fillId="0" borderId="0" xfId="0" applyFont="1" applyAlignment="1">
      <alignment horizontal="right" vertical="center" wrapText="1"/>
    </xf>
    <xf numFmtId="0" fontId="17" fillId="0" borderId="0" xfId="0" applyFont="1" applyAlignment="1">
      <alignment horizontal="justify" vertical="top" wrapText="1"/>
    </xf>
    <xf numFmtId="0" fontId="23" fillId="0" borderId="0" xfId="0" applyFont="1" applyAlignment="1">
      <alignment horizontal="right" vertical="center" wrapText="1"/>
    </xf>
    <xf numFmtId="0" fontId="24" fillId="0" borderId="0" xfId="0" applyNumberFormat="1" applyFont="1" applyAlignment="1">
      <alignment horizontal="justify" vertical="top" wrapText="1"/>
    </xf>
    <xf numFmtId="0" fontId="27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3" xfId="2" applyFill="1" applyBorder="1" applyAlignment="1">
      <alignment horizontal="left" vertical="center" wrapText="1"/>
    </xf>
    <xf numFmtId="0" fontId="2" fillId="2" borderId="0" xfId="2" applyFill="1" applyBorder="1" applyAlignment="1">
      <alignment horizontal="left" vertical="center" wrapText="1"/>
    </xf>
    <xf numFmtId="0" fontId="2" fillId="2" borderId="4" xfId="2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  <xf numFmtId="0" fontId="8" fillId="0" borderId="3" xfId="0" applyFont="1" applyBorder="1"/>
    <xf numFmtId="0" fontId="8" fillId="0" borderId="0" xfId="0" applyFont="1" applyBorder="1"/>
    <xf numFmtId="0" fontId="32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S&amp;P</a:t>
            </a:r>
            <a:r>
              <a:rPr lang="en-US" sz="1800" b="1" baseline="0">
                <a:solidFill>
                  <a:schemeClr val="tx1"/>
                </a:solidFill>
              </a:rPr>
              <a:t> 500: Janeiro de t-1, Dezembro de t e Janeiro de t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RallySantaClaus!$B$454</c:f>
              <c:strCache>
                <c:ptCount val="1"/>
                <c:pt idx="0">
                  <c:v>Jan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RallySantaClaus!$B$455:$B$489</c:f>
              <c:numCache>
                <c:formatCode>0.00%</c:formatCode>
                <c:ptCount val="35"/>
                <c:pt idx="0">
                  <c:v>1.548540798094113E-2</c:v>
                </c:pt>
                <c:pt idx="1">
                  <c:v>6.0205580029368599E-2</c:v>
                </c:pt>
                <c:pt idx="2">
                  <c:v>1.5565839293226798E-2</c:v>
                </c:pt>
                <c:pt idx="3">
                  <c:v>5.118903667875855E-2</c:v>
                </c:pt>
                <c:pt idx="4">
                  <c:v>4.2760690172543157E-2</c:v>
                </c:pt>
                <c:pt idx="5">
                  <c:v>4.3470385799674336E-3</c:v>
                </c:pt>
                <c:pt idx="6">
                  <c:v>6.3156083290311513E-2</c:v>
                </c:pt>
                <c:pt idx="7">
                  <c:v>4.912836767036452E-2</c:v>
                </c:pt>
                <c:pt idx="8">
                  <c:v>2.6926153025859909E-2</c:v>
                </c:pt>
                <c:pt idx="9">
                  <c:v>3.3156342182890881E-2</c:v>
                </c:pt>
                <c:pt idx="10">
                  <c:v>7.8177517739325297E-2</c:v>
                </c:pt>
                <c:pt idx="11">
                  <c:v>4.0477482365707973E-2</c:v>
                </c:pt>
                <c:pt idx="12">
                  <c:v>1.8121265550004841E-2</c:v>
                </c:pt>
                <c:pt idx="13">
                  <c:v>0.11830579886905424</c:v>
                </c:pt>
                <c:pt idx="14">
                  <c:v>3.9746124232650164E-2</c:v>
                </c:pt>
                <c:pt idx="15">
                  <c:v>7.4085147093996565E-2</c:v>
                </c:pt>
                <c:pt idx="16">
                  <c:v>0.13176694057893215</c:v>
                </c:pt>
                <c:pt idx="17">
                  <c:v>4.0432248664400115E-2</c:v>
                </c:pt>
                <c:pt idx="18">
                  <c:v>7.1114791876710354E-2</c:v>
                </c:pt>
                <c:pt idx="19">
                  <c:v>4.1517776028102409E-2</c:v>
                </c:pt>
                <c:pt idx="20">
                  <c:v>7.0459709439764824E-3</c:v>
                </c:pt>
                <c:pt idx="21">
                  <c:v>3.2500803944688662E-2</c:v>
                </c:pt>
                <c:pt idx="22">
                  <c:v>2.4277658022514064E-2</c:v>
                </c:pt>
                <c:pt idx="23">
                  <c:v>6.1317061317061258E-2</c:v>
                </c:pt>
                <c:pt idx="24">
                  <c:v>1.015013962882436E-2</c:v>
                </c:pt>
                <c:pt idx="25">
                  <c:v>4.1009412396378286E-2</c:v>
                </c:pt>
                <c:pt idx="26">
                  <c:v>3.4636592238010133E-2</c:v>
                </c:pt>
                <c:pt idx="27">
                  <c:v>1.7276422764227674E-2</c:v>
                </c:pt>
                <c:pt idx="28">
                  <c:v>2.5466838635252998E-2</c:v>
                </c:pt>
                <c:pt idx="29">
                  <c:v>2.2645590152984788E-2</c:v>
                </c:pt>
                <c:pt idx="30">
                  <c:v>4.3583015267175715E-2</c:v>
                </c:pt>
                <c:pt idx="31">
                  <c:v>5.0428063581991069E-2</c:v>
                </c:pt>
                <c:pt idx="32">
                  <c:v>1.7884341374735897E-2</c:v>
                </c:pt>
                <c:pt idx="33">
                  <c:v>7.8684404731036967E-2</c:v>
                </c:pt>
                <c:pt idx="34">
                  <c:v>6.1752832400052068E-2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59-B0A0-EEC117A018FA}"/>
            </c:ext>
          </c:extLst>
        </c:ser>
        <c:ser>
          <c:idx val="1"/>
          <c:order val="1"/>
          <c:tx>
            <c:strRef>
              <c:f>RallySantaClaus!$C$454</c:f>
              <c:strCache>
                <c:ptCount val="1"/>
                <c:pt idx="0">
                  <c:v>Dez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RallySantaClaus!$C$455:$C$489</c:f>
              <c:numCache>
                <c:formatCode>0.00%</c:formatCode>
                <c:ptCount val="35"/>
                <c:pt idx="0">
                  <c:v>4.7155304971809232E-2</c:v>
                </c:pt>
                <c:pt idx="1">
                  <c:v>3.8898601398601428E-2</c:v>
                </c:pt>
                <c:pt idx="2">
                  <c:v>3.5463756819953243E-2</c:v>
                </c:pt>
                <c:pt idx="3">
                  <c:v>5.081775700934564E-2</c:v>
                </c:pt>
                <c:pt idx="4">
                  <c:v>5.2019817073170813E-2</c:v>
                </c:pt>
                <c:pt idx="5">
                  <c:v>2.7625257378174322E-2</c:v>
                </c:pt>
                <c:pt idx="6">
                  <c:v>3.2249018508132923E-3</c:v>
                </c:pt>
                <c:pt idx="7">
                  <c:v>2.4443534070735927E-2</c:v>
                </c:pt>
                <c:pt idx="8">
                  <c:v>3.9090262970859786E-3</c:v>
                </c:pt>
                <c:pt idx="9">
                  <c:v>8.9509878834189219E-3</c:v>
                </c:pt>
                <c:pt idx="10">
                  <c:v>2.6276595744680838E-2</c:v>
                </c:pt>
                <c:pt idx="11">
                  <c:v>8.617938078519001E-2</c:v>
                </c:pt>
                <c:pt idx="12">
                  <c:v>1.1828233479043417E-2</c:v>
                </c:pt>
                <c:pt idx="13">
                  <c:v>5.2497551420176293E-2</c:v>
                </c:pt>
                <c:pt idx="14">
                  <c:v>1.6767143933685016E-2</c:v>
                </c:pt>
                <c:pt idx="15">
                  <c:v>4.5061087203838425E-2</c:v>
                </c:pt>
                <c:pt idx="16">
                  <c:v>7.2861485019539735E-2</c:v>
                </c:pt>
                <c:pt idx="17">
                  <c:v>1.4687614176105366E-2</c:v>
                </c:pt>
                <c:pt idx="18">
                  <c:v>2.1416803953871407E-2</c:v>
                </c:pt>
                <c:pt idx="19">
                  <c:v>0.11158786845050889</c:v>
                </c:pt>
                <c:pt idx="20">
                  <c:v>1.0091166980662137E-2</c:v>
                </c:pt>
                <c:pt idx="21">
                  <c:v>1.2299146994643885E-2</c:v>
                </c:pt>
                <c:pt idx="22">
                  <c:v>1.7443877298181188E-2</c:v>
                </c:pt>
                <c:pt idx="23">
                  <c:v>1.573163073058402E-2</c:v>
                </c:pt>
                <c:pt idx="24">
                  <c:v>5.6375308302467196E-2</c:v>
                </c:pt>
                <c:pt idx="25">
                  <c:v>5.7843920772404196E-2</c:v>
                </c:pt>
                <c:pt idx="26">
                  <c:v>7.573829479134566E-3</c:v>
                </c:pt>
                <c:pt idx="27">
                  <c:v>3.2458128162750795E-2</c:v>
                </c:pt>
                <c:pt idx="28">
                  <c:v>1.2615751483260993E-2</c:v>
                </c:pt>
                <c:pt idx="29">
                  <c:v>8.5327516520176047E-3</c:v>
                </c:pt>
                <c:pt idx="30">
                  <c:v>7.0683105254981645E-3</c:v>
                </c:pt>
                <c:pt idx="31">
                  <c:v>2.3562833299184276E-2</c:v>
                </c:pt>
                <c:pt idx="32">
                  <c:v>9.8316198188535195E-3</c:v>
                </c:pt>
                <c:pt idx="33">
                  <c:v>2.8589803182446302E-2</c:v>
                </c:pt>
                <c:pt idx="34">
                  <c:v>4.0901528087919768E-2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4-4A59-B0A0-EEC117A018FA}"/>
            </c:ext>
          </c:extLst>
        </c:ser>
        <c:ser>
          <c:idx val="2"/>
          <c:order val="2"/>
          <c:tx>
            <c:strRef>
              <c:f>RallySantaClaus!$D$454</c:f>
              <c:strCache>
                <c:ptCount val="1"/>
                <c:pt idx="0">
                  <c:v>Jan (t+1)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RallySantaClaus!$D$455:$D$489</c:f>
              <c:numCache>
                <c:formatCode>0.00%</c:formatCode>
                <c:ptCount val="35"/>
                <c:pt idx="0">
                  <c:v>6.0205580029368599E-2</c:v>
                </c:pt>
                <c:pt idx="1">
                  <c:v>1.5565839293226798E-2</c:v>
                </c:pt>
                <c:pt idx="2">
                  <c:v>-7.1509220925856706E-3</c:v>
                </c:pt>
                <c:pt idx="3">
                  <c:v>1.8065591995553243E-2</c:v>
                </c:pt>
                <c:pt idx="4">
                  <c:v>4.3470385799674336E-3</c:v>
                </c:pt>
                <c:pt idx="5">
                  <c:v>-7.1464351310736363E-2</c:v>
                </c:pt>
                <c:pt idx="6">
                  <c:v>-3.7875611460517038E-2</c:v>
                </c:pt>
                <c:pt idx="7">
                  <c:v>2.6926153025859909E-2</c:v>
                </c:pt>
                <c:pt idx="8">
                  <c:v>3.3156342182890881E-2</c:v>
                </c:pt>
                <c:pt idx="9">
                  <c:v>4.8685491723465171E-3</c:v>
                </c:pt>
                <c:pt idx="10">
                  <c:v>-4.3847828340416749E-2</c:v>
                </c:pt>
                <c:pt idx="11">
                  <c:v>1.8121265550004841E-2</c:v>
                </c:pt>
                <c:pt idx="12">
                  <c:v>-1.7111393477340076E-2</c:v>
                </c:pt>
                <c:pt idx="13">
                  <c:v>-5.0530429927414786E-2</c:v>
                </c:pt>
                <c:pt idx="14">
                  <c:v>5.7624606262738548E-2</c:v>
                </c:pt>
                <c:pt idx="15">
                  <c:v>2.3665278303672851E-3</c:v>
                </c:pt>
                <c:pt idx="16">
                  <c:v>4.0432248664400115E-2</c:v>
                </c:pt>
                <c:pt idx="17">
                  <c:v>7.1114791876710354E-2</c:v>
                </c:pt>
                <c:pt idx="18">
                  <c:v>-6.8817204301075255E-2</c:v>
                </c:pt>
                <c:pt idx="19">
                  <c:v>-1.9923757462418191E-2</c:v>
                </c:pt>
                <c:pt idx="20">
                  <c:v>3.2500803944688662E-2</c:v>
                </c:pt>
                <c:pt idx="21">
                  <c:v>2.4277658022514064E-2</c:v>
                </c:pt>
                <c:pt idx="22">
                  <c:v>3.2617342879872765E-2</c:v>
                </c:pt>
                <c:pt idx="23">
                  <c:v>1.015013962882436E-2</c:v>
                </c:pt>
                <c:pt idx="24">
                  <c:v>4.1009412396378286E-2</c:v>
                </c:pt>
                <c:pt idx="25">
                  <c:v>-5.0903522205206712E-2</c:v>
                </c:pt>
                <c:pt idx="26">
                  <c:v>-1.5573827607832104E-2</c:v>
                </c:pt>
                <c:pt idx="27">
                  <c:v>-2.5290448214403665E-2</c:v>
                </c:pt>
                <c:pt idx="28">
                  <c:v>1.4059084819854795E-2</c:v>
                </c:pt>
                <c:pt idx="29">
                  <c:v>4.3583015267175715E-2</c:v>
                </c:pt>
                <c:pt idx="30">
                  <c:v>5.0428063581991069E-2</c:v>
                </c:pt>
                <c:pt idx="31">
                  <c:v>-3.5582895107013776E-2</c:v>
                </c:pt>
                <c:pt idx="32">
                  <c:v>5.6178724645703677E-2</c:v>
                </c:pt>
                <c:pt idx="33">
                  <c:v>-1.6280898111292685E-3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4-4A59-B0A0-EEC117A0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593752"/>
        <c:axId val="837594736"/>
      </c:barChart>
      <c:catAx>
        <c:axId val="8375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4736"/>
        <c:crosses val="autoZero"/>
        <c:auto val="1"/>
        <c:lblAlgn val="ctr"/>
        <c:lblOffset val="100"/>
        <c:noMultiLvlLbl val="0"/>
      </c:catAx>
      <c:valAx>
        <c:axId val="837594736"/>
        <c:scaling>
          <c:orientation val="minMax"/>
          <c:max val="0.15000000000000002"/>
          <c:min val="-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3752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S&amp;P</a:t>
            </a:r>
            <a:r>
              <a:rPr lang="en-US" sz="1800" b="1" baseline="0">
                <a:solidFill>
                  <a:schemeClr val="tx1"/>
                </a:solidFill>
              </a:rPr>
              <a:t> 500: Janeiro de t, Dezembro de t e Janeiro de t+1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RallySantaClaus!$B$454</c:f>
              <c:strCache>
                <c:ptCount val="1"/>
                <c:pt idx="0">
                  <c:v>Jan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RallySantaClaus!$B$455:$B$489</c:f>
              <c:numCache>
                <c:formatCode>0.00%</c:formatCode>
                <c:ptCount val="35"/>
                <c:pt idx="0">
                  <c:v>1.548540798094113E-2</c:v>
                </c:pt>
                <c:pt idx="1">
                  <c:v>6.0205580029368599E-2</c:v>
                </c:pt>
                <c:pt idx="2">
                  <c:v>1.5565839293226798E-2</c:v>
                </c:pt>
                <c:pt idx="3">
                  <c:v>5.118903667875855E-2</c:v>
                </c:pt>
                <c:pt idx="4">
                  <c:v>4.2760690172543157E-2</c:v>
                </c:pt>
                <c:pt idx="5">
                  <c:v>4.3470385799674336E-3</c:v>
                </c:pt>
                <c:pt idx="6">
                  <c:v>6.3156083290311513E-2</c:v>
                </c:pt>
                <c:pt idx="7">
                  <c:v>4.912836767036452E-2</c:v>
                </c:pt>
                <c:pt idx="8">
                  <c:v>2.6926153025859909E-2</c:v>
                </c:pt>
                <c:pt idx="9">
                  <c:v>3.3156342182890881E-2</c:v>
                </c:pt>
                <c:pt idx="10">
                  <c:v>7.8177517739325297E-2</c:v>
                </c:pt>
                <c:pt idx="11">
                  <c:v>4.0477482365707973E-2</c:v>
                </c:pt>
                <c:pt idx="12">
                  <c:v>1.8121265550004841E-2</c:v>
                </c:pt>
                <c:pt idx="13">
                  <c:v>0.11830579886905424</c:v>
                </c:pt>
                <c:pt idx="14">
                  <c:v>3.9746124232650164E-2</c:v>
                </c:pt>
                <c:pt idx="15">
                  <c:v>7.4085147093996565E-2</c:v>
                </c:pt>
                <c:pt idx="16">
                  <c:v>0.13176694057893215</c:v>
                </c:pt>
                <c:pt idx="17">
                  <c:v>4.0432248664400115E-2</c:v>
                </c:pt>
                <c:pt idx="18">
                  <c:v>7.1114791876710354E-2</c:v>
                </c:pt>
                <c:pt idx="19">
                  <c:v>4.1517776028102409E-2</c:v>
                </c:pt>
                <c:pt idx="20">
                  <c:v>7.0459709439764824E-3</c:v>
                </c:pt>
                <c:pt idx="21">
                  <c:v>3.2500803944688662E-2</c:v>
                </c:pt>
                <c:pt idx="22">
                  <c:v>2.4277658022514064E-2</c:v>
                </c:pt>
                <c:pt idx="23">
                  <c:v>6.1317061317061258E-2</c:v>
                </c:pt>
                <c:pt idx="24">
                  <c:v>1.015013962882436E-2</c:v>
                </c:pt>
                <c:pt idx="25">
                  <c:v>4.1009412396378286E-2</c:v>
                </c:pt>
                <c:pt idx="26">
                  <c:v>3.4636592238010133E-2</c:v>
                </c:pt>
                <c:pt idx="27">
                  <c:v>1.7276422764227674E-2</c:v>
                </c:pt>
                <c:pt idx="28">
                  <c:v>2.5466838635252998E-2</c:v>
                </c:pt>
                <c:pt idx="29">
                  <c:v>2.2645590152984788E-2</c:v>
                </c:pt>
                <c:pt idx="30">
                  <c:v>4.3583015267175715E-2</c:v>
                </c:pt>
                <c:pt idx="31">
                  <c:v>5.0428063581991069E-2</c:v>
                </c:pt>
                <c:pt idx="32">
                  <c:v>1.7884341374735897E-2</c:v>
                </c:pt>
                <c:pt idx="33">
                  <c:v>7.8684404731036967E-2</c:v>
                </c:pt>
                <c:pt idx="34">
                  <c:v>6.1752832400052068E-2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B-42FB-A548-CABFD0D2D0EA}"/>
            </c:ext>
          </c:extLst>
        </c:ser>
        <c:ser>
          <c:idx val="1"/>
          <c:order val="1"/>
          <c:tx>
            <c:strRef>
              <c:f>RallySantaClaus!$C$454</c:f>
              <c:strCache>
                <c:ptCount val="1"/>
                <c:pt idx="0">
                  <c:v>Dez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RallySantaClaus!$C$455:$C$489</c:f>
              <c:numCache>
                <c:formatCode>0.00%</c:formatCode>
                <c:ptCount val="35"/>
                <c:pt idx="0">
                  <c:v>4.7155304971809232E-2</c:v>
                </c:pt>
                <c:pt idx="1">
                  <c:v>3.8898601398601428E-2</c:v>
                </c:pt>
                <c:pt idx="2">
                  <c:v>3.5463756819953243E-2</c:v>
                </c:pt>
                <c:pt idx="3">
                  <c:v>5.081775700934564E-2</c:v>
                </c:pt>
                <c:pt idx="4">
                  <c:v>5.2019817073170813E-2</c:v>
                </c:pt>
                <c:pt idx="5">
                  <c:v>2.7625257378174322E-2</c:v>
                </c:pt>
                <c:pt idx="6">
                  <c:v>3.2249018508132923E-3</c:v>
                </c:pt>
                <c:pt idx="7">
                  <c:v>2.4443534070735927E-2</c:v>
                </c:pt>
                <c:pt idx="8">
                  <c:v>3.9090262970859786E-3</c:v>
                </c:pt>
                <c:pt idx="9">
                  <c:v>8.9509878834189219E-3</c:v>
                </c:pt>
                <c:pt idx="10">
                  <c:v>2.6276595744680838E-2</c:v>
                </c:pt>
                <c:pt idx="11">
                  <c:v>8.617938078519001E-2</c:v>
                </c:pt>
                <c:pt idx="12">
                  <c:v>1.1828233479043417E-2</c:v>
                </c:pt>
                <c:pt idx="13">
                  <c:v>5.2497551420176293E-2</c:v>
                </c:pt>
                <c:pt idx="14">
                  <c:v>1.6767143933685016E-2</c:v>
                </c:pt>
                <c:pt idx="15">
                  <c:v>4.5061087203838425E-2</c:v>
                </c:pt>
                <c:pt idx="16">
                  <c:v>7.2861485019539735E-2</c:v>
                </c:pt>
                <c:pt idx="17">
                  <c:v>1.4687614176105366E-2</c:v>
                </c:pt>
                <c:pt idx="18">
                  <c:v>2.1416803953871407E-2</c:v>
                </c:pt>
                <c:pt idx="19">
                  <c:v>0.11158786845050889</c:v>
                </c:pt>
                <c:pt idx="20">
                  <c:v>1.0091166980662137E-2</c:v>
                </c:pt>
                <c:pt idx="21">
                  <c:v>1.2299146994643885E-2</c:v>
                </c:pt>
                <c:pt idx="22">
                  <c:v>1.7443877298181188E-2</c:v>
                </c:pt>
                <c:pt idx="23">
                  <c:v>1.573163073058402E-2</c:v>
                </c:pt>
                <c:pt idx="24">
                  <c:v>5.6375308302467196E-2</c:v>
                </c:pt>
                <c:pt idx="25">
                  <c:v>5.7843920772404196E-2</c:v>
                </c:pt>
                <c:pt idx="26">
                  <c:v>7.573829479134566E-3</c:v>
                </c:pt>
                <c:pt idx="27">
                  <c:v>3.2458128162750795E-2</c:v>
                </c:pt>
                <c:pt idx="28">
                  <c:v>1.2615751483260993E-2</c:v>
                </c:pt>
                <c:pt idx="29">
                  <c:v>8.5327516520176047E-3</c:v>
                </c:pt>
                <c:pt idx="30">
                  <c:v>7.0683105254981645E-3</c:v>
                </c:pt>
                <c:pt idx="31">
                  <c:v>2.3562833299184276E-2</c:v>
                </c:pt>
                <c:pt idx="32">
                  <c:v>9.8316198188535195E-3</c:v>
                </c:pt>
                <c:pt idx="33">
                  <c:v>2.8589803182446302E-2</c:v>
                </c:pt>
                <c:pt idx="34">
                  <c:v>4.0901528087919768E-2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B-42FB-A548-CABFD0D2D0EA}"/>
            </c:ext>
          </c:extLst>
        </c:ser>
        <c:ser>
          <c:idx val="2"/>
          <c:order val="2"/>
          <c:tx>
            <c:strRef>
              <c:f>RallySantaClaus!$D$454</c:f>
              <c:strCache>
                <c:ptCount val="1"/>
                <c:pt idx="0">
                  <c:v>Jan (t+1)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RallySantaClaus!$D$455:$D$489</c:f>
              <c:numCache>
                <c:formatCode>0.00%</c:formatCode>
                <c:ptCount val="35"/>
                <c:pt idx="0">
                  <c:v>6.0205580029368599E-2</c:v>
                </c:pt>
                <c:pt idx="1">
                  <c:v>1.5565839293226798E-2</c:v>
                </c:pt>
                <c:pt idx="2">
                  <c:v>-7.1509220925856706E-3</c:v>
                </c:pt>
                <c:pt idx="3">
                  <c:v>1.8065591995553243E-2</c:v>
                </c:pt>
                <c:pt idx="4">
                  <c:v>4.3470385799674336E-3</c:v>
                </c:pt>
                <c:pt idx="5">
                  <c:v>-7.1464351310736363E-2</c:v>
                </c:pt>
                <c:pt idx="6">
                  <c:v>-3.7875611460517038E-2</c:v>
                </c:pt>
                <c:pt idx="7">
                  <c:v>2.6926153025859909E-2</c:v>
                </c:pt>
                <c:pt idx="8">
                  <c:v>3.3156342182890881E-2</c:v>
                </c:pt>
                <c:pt idx="9">
                  <c:v>4.8685491723465171E-3</c:v>
                </c:pt>
                <c:pt idx="10">
                  <c:v>-4.3847828340416749E-2</c:v>
                </c:pt>
                <c:pt idx="11">
                  <c:v>1.8121265550004841E-2</c:v>
                </c:pt>
                <c:pt idx="12">
                  <c:v>-1.7111393477340076E-2</c:v>
                </c:pt>
                <c:pt idx="13">
                  <c:v>-5.0530429927414786E-2</c:v>
                </c:pt>
                <c:pt idx="14">
                  <c:v>5.7624606262738548E-2</c:v>
                </c:pt>
                <c:pt idx="15">
                  <c:v>2.3665278303672851E-3</c:v>
                </c:pt>
                <c:pt idx="16">
                  <c:v>4.0432248664400115E-2</c:v>
                </c:pt>
                <c:pt idx="17">
                  <c:v>7.1114791876710354E-2</c:v>
                </c:pt>
                <c:pt idx="18">
                  <c:v>-6.8817204301075255E-2</c:v>
                </c:pt>
                <c:pt idx="19">
                  <c:v>-1.9923757462418191E-2</c:v>
                </c:pt>
                <c:pt idx="20">
                  <c:v>3.2500803944688662E-2</c:v>
                </c:pt>
                <c:pt idx="21">
                  <c:v>2.4277658022514064E-2</c:v>
                </c:pt>
                <c:pt idx="22">
                  <c:v>3.2617342879872765E-2</c:v>
                </c:pt>
                <c:pt idx="23">
                  <c:v>1.015013962882436E-2</c:v>
                </c:pt>
                <c:pt idx="24">
                  <c:v>4.1009412396378286E-2</c:v>
                </c:pt>
                <c:pt idx="25">
                  <c:v>-5.0903522205206712E-2</c:v>
                </c:pt>
                <c:pt idx="26">
                  <c:v>-1.5573827607832104E-2</c:v>
                </c:pt>
                <c:pt idx="27">
                  <c:v>-2.5290448214403665E-2</c:v>
                </c:pt>
                <c:pt idx="28">
                  <c:v>1.4059084819854795E-2</c:v>
                </c:pt>
                <c:pt idx="29">
                  <c:v>4.3583015267175715E-2</c:v>
                </c:pt>
                <c:pt idx="30">
                  <c:v>5.0428063581991069E-2</c:v>
                </c:pt>
                <c:pt idx="31">
                  <c:v>-3.5582895107013776E-2</c:v>
                </c:pt>
                <c:pt idx="32">
                  <c:v>5.6178724645703677E-2</c:v>
                </c:pt>
                <c:pt idx="33">
                  <c:v>-1.6280898111292685E-3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B-42FB-A548-CABFD0D2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593752"/>
        <c:axId val="837594736"/>
      </c:barChart>
      <c:catAx>
        <c:axId val="8375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4736"/>
        <c:crosses val="autoZero"/>
        <c:auto val="1"/>
        <c:lblAlgn val="ctr"/>
        <c:lblOffset val="100"/>
        <c:noMultiLvlLbl val="0"/>
      </c:catAx>
      <c:valAx>
        <c:axId val="837594736"/>
        <c:scaling>
          <c:orientation val="minMax"/>
          <c:max val="0.15000000000000002"/>
          <c:min val="-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3752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S&amp;P 500 Dezembro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DezJan!$C$1</c:f>
              <c:strCache>
                <c:ptCount val="1"/>
                <c:pt idx="0">
                  <c:v>Dez (t)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DezJan!$A$2:$A$75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DezJan!$C$2:$C$75</c:f>
              <c:numCache>
                <c:formatCode>0.00%</c:formatCode>
                <c:ptCount val="74"/>
                <c:pt idx="0">
                  <c:v>4.7155304971809232E-2</c:v>
                </c:pt>
                <c:pt idx="1">
                  <c:v>3.8898601398601428E-2</c:v>
                </c:pt>
                <c:pt idx="2">
                  <c:v>3.5463756819953243E-2</c:v>
                </c:pt>
                <c:pt idx="3">
                  <c:v>2.0193861066234715E-3</c:v>
                </c:pt>
                <c:pt idx="4">
                  <c:v>5.081775700934564E-2</c:v>
                </c:pt>
                <c:pt idx="5">
                  <c:v>-6.5919578114702565E-4</c:v>
                </c:pt>
                <c:pt idx="6">
                  <c:v>3.5270629991126963E-2</c:v>
                </c:pt>
                <c:pt idx="7">
                  <c:v>-4.1466922339405486E-2</c:v>
                </c:pt>
                <c:pt idx="8">
                  <c:v>5.2019817073170813E-2</c:v>
                </c:pt>
                <c:pt idx="9">
                  <c:v>2.7625257378174322E-2</c:v>
                </c:pt>
                <c:pt idx="10">
                  <c:v>4.6272956427799793E-2</c:v>
                </c:pt>
                <c:pt idx="11">
                  <c:v>3.2249018508132923E-3</c:v>
                </c:pt>
                <c:pt idx="12">
                  <c:v>1.3491808544812134E-2</c:v>
                </c:pt>
                <c:pt idx="13">
                  <c:v>2.4443534070735927E-2</c:v>
                </c:pt>
                <c:pt idx="14">
                  <c:v>3.9090262970859786E-3</c:v>
                </c:pt>
                <c:pt idx="15">
                  <c:v>8.9509878834189219E-3</c:v>
                </c:pt>
                <c:pt idx="16">
                  <c:v>-1.491609695463077E-3</c:v>
                </c:pt>
                <c:pt idx="17">
                  <c:v>2.6276595744680838E-2</c:v>
                </c:pt>
                <c:pt idx="18">
                  <c:v>-4.1616683584017759E-2</c:v>
                </c:pt>
                <c:pt idx="19">
                  <c:v>-1.8654727640976441E-2</c:v>
                </c:pt>
                <c:pt idx="20">
                  <c:v>5.6766055045871587E-2</c:v>
                </c:pt>
                <c:pt idx="21">
                  <c:v>8.617938078519001E-2</c:v>
                </c:pt>
                <c:pt idx="22">
                  <c:v>1.1828233479043417E-2</c:v>
                </c:pt>
                <c:pt idx="23">
                  <c:v>1.6569403918299329E-2</c:v>
                </c:pt>
                <c:pt idx="24">
                  <c:v>-2.0151493497213045E-2</c:v>
                </c:pt>
                <c:pt idx="25">
                  <c:v>-1.1508110477860557E-2</c:v>
                </c:pt>
                <c:pt idx="26">
                  <c:v>5.2497551420176293E-2</c:v>
                </c:pt>
                <c:pt idx="27">
                  <c:v>2.8472002530844252E-3</c:v>
                </c:pt>
                <c:pt idx="28">
                  <c:v>1.4889123548046427E-2</c:v>
                </c:pt>
                <c:pt idx="29">
                  <c:v>1.6767143933685016E-2</c:v>
                </c:pt>
                <c:pt idx="30">
                  <c:v>-3.3874181611158689E-2</c:v>
                </c:pt>
                <c:pt idx="31">
                  <c:v>-3.007518796992479E-2</c:v>
                </c:pt>
                <c:pt idx="32">
                  <c:v>1.5231357828629071E-2</c:v>
                </c:pt>
                <c:pt idx="33">
                  <c:v>-8.8341346153846083E-3</c:v>
                </c:pt>
                <c:pt idx="34">
                  <c:v>2.2374373395280575E-2</c:v>
                </c:pt>
                <c:pt idx="35">
                  <c:v>4.5061087203838425E-2</c:v>
                </c:pt>
                <c:pt idx="36">
                  <c:v>-2.8288259369232051E-2</c:v>
                </c:pt>
                <c:pt idx="37">
                  <c:v>7.2861485019539735E-2</c:v>
                </c:pt>
                <c:pt idx="38">
                  <c:v>1.4687614176105366E-2</c:v>
                </c:pt>
                <c:pt idx="39">
                  <c:v>2.1416803953871407E-2</c:v>
                </c:pt>
                <c:pt idx="40">
                  <c:v>2.4827757432809881E-2</c:v>
                </c:pt>
                <c:pt idx="41">
                  <c:v>0.11158786845050889</c:v>
                </c:pt>
                <c:pt idx="42">
                  <c:v>1.010780108960231E-2</c:v>
                </c:pt>
                <c:pt idx="43">
                  <c:v>1.0091166980662137E-2</c:v>
                </c:pt>
                <c:pt idx="44">
                  <c:v>1.2299146994643885E-2</c:v>
                </c:pt>
                <c:pt idx="45">
                  <c:v>1.7443877298181188E-2</c:v>
                </c:pt>
                <c:pt idx="46">
                  <c:v>-2.1505376344085985E-2</c:v>
                </c:pt>
                <c:pt idx="47">
                  <c:v>1.573163073058402E-2</c:v>
                </c:pt>
                <c:pt idx="48">
                  <c:v>5.6375308302467196E-2</c:v>
                </c:pt>
                <c:pt idx="49">
                  <c:v>5.7843920772404196E-2</c:v>
                </c:pt>
                <c:pt idx="50">
                  <c:v>4.0533860603064204E-3</c:v>
                </c:pt>
                <c:pt idx="51">
                  <c:v>7.573829479134566E-3</c:v>
                </c:pt>
                <c:pt idx="52">
                  <c:v>-6.0332582157618629E-2</c:v>
                </c:pt>
                <c:pt idx="53">
                  <c:v>5.076545076545079E-2</c:v>
                </c:pt>
                <c:pt idx="54">
                  <c:v>3.2458128162750795E-2</c:v>
                </c:pt>
                <c:pt idx="55">
                  <c:v>-9.5239619681791992E-4</c:v>
                </c:pt>
                <c:pt idx="56">
                  <c:v>1.2615751483260993E-2</c:v>
                </c:pt>
                <c:pt idx="57">
                  <c:v>-8.6284888666839053E-3</c:v>
                </c:pt>
                <c:pt idx="58">
                  <c:v>7.8215656520574748E-3</c:v>
                </c:pt>
                <c:pt idx="59">
                  <c:v>1.7770597738287375E-2</c:v>
                </c:pt>
                <c:pt idx="60">
                  <c:v>6.5300072000338952E-2</c:v>
                </c:pt>
                <c:pt idx="61">
                  <c:v>8.5327516520176047E-3</c:v>
                </c:pt>
                <c:pt idx="62">
                  <c:v>7.0683105254981645E-3</c:v>
                </c:pt>
                <c:pt idx="63">
                  <c:v>2.3562833299184276E-2</c:v>
                </c:pt>
                <c:pt idx="64">
                  <c:v>-4.1885120625277401E-3</c:v>
                </c:pt>
                <c:pt idx="65">
                  <c:v>-1.7530198374358805E-2</c:v>
                </c:pt>
                <c:pt idx="66">
                  <c:v>1.8200754044233009E-2</c:v>
                </c:pt>
                <c:pt idx="67">
                  <c:v>9.8316198188535195E-3</c:v>
                </c:pt>
                <c:pt idx="68">
                  <c:v>-9.1776955767217297E-2</c:v>
                </c:pt>
                <c:pt idx="69">
                  <c:v>2.8589803182446302E-2</c:v>
                </c:pt>
                <c:pt idx="70">
                  <c:v>3.7121406659432372E-2</c:v>
                </c:pt>
                <c:pt idx="71">
                  <c:v>4.3612874972629799E-2</c:v>
                </c:pt>
                <c:pt idx="72">
                  <c:v>-5.897144929916108E-2</c:v>
                </c:pt>
                <c:pt idx="73">
                  <c:v>4.0901528087919768E-2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D-4163-A45C-C9EFC2D1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95360"/>
        <c:axId val="683796016"/>
      </c:barChart>
      <c:catAx>
        <c:axId val="68379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96016"/>
        <c:crosses val="autoZero"/>
        <c:auto val="1"/>
        <c:lblAlgn val="ctr"/>
        <c:lblOffset val="100"/>
        <c:noMultiLvlLbl val="0"/>
      </c:catAx>
      <c:valAx>
        <c:axId val="683796016"/>
        <c:scaling>
          <c:orientation val="minMax"/>
          <c:max val="0.1200000000000000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95360"/>
        <c:crossesAt val="1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S&amp;P 500 Janeiro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DezJan!$B$1</c:f>
              <c:strCache>
                <c:ptCount val="1"/>
                <c:pt idx="0">
                  <c:v>Jan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DezJan!$A$2:$A$75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DezJan!$B$2:$B$75</c:f>
              <c:numCache>
                <c:formatCode>0.00%</c:formatCode>
                <c:ptCount val="74"/>
                <c:pt idx="0">
                  <c:v>1.548540798094113E-2</c:v>
                </c:pt>
                <c:pt idx="1">
                  <c:v>6.0205580029368599E-2</c:v>
                </c:pt>
                <c:pt idx="2">
                  <c:v>1.5565839293226798E-2</c:v>
                </c:pt>
                <c:pt idx="3">
                  <c:v>-7.1509220925856706E-3</c:v>
                </c:pt>
                <c:pt idx="4">
                  <c:v>5.118903667875855E-2</c:v>
                </c:pt>
                <c:pt idx="5">
                  <c:v>1.8065591995553243E-2</c:v>
                </c:pt>
                <c:pt idx="6">
                  <c:v>-3.6499560246262018E-2</c:v>
                </c:pt>
                <c:pt idx="7">
                  <c:v>-4.1782729805013984E-2</c:v>
                </c:pt>
                <c:pt idx="8">
                  <c:v>4.2760690172543157E-2</c:v>
                </c:pt>
                <c:pt idx="9">
                  <c:v>4.3470385799674336E-3</c:v>
                </c:pt>
                <c:pt idx="10">
                  <c:v>-7.1464351310736363E-2</c:v>
                </c:pt>
                <c:pt idx="11">
                  <c:v>6.3156083290311513E-2</c:v>
                </c:pt>
                <c:pt idx="12">
                  <c:v>-3.7875611460517038E-2</c:v>
                </c:pt>
                <c:pt idx="13">
                  <c:v>4.912836767036452E-2</c:v>
                </c:pt>
                <c:pt idx="14">
                  <c:v>2.6926153025859909E-2</c:v>
                </c:pt>
                <c:pt idx="15">
                  <c:v>3.3156342182890881E-2</c:v>
                </c:pt>
                <c:pt idx="16">
                  <c:v>4.8685491723465171E-3</c:v>
                </c:pt>
                <c:pt idx="17">
                  <c:v>7.8177517739325297E-2</c:v>
                </c:pt>
                <c:pt idx="18">
                  <c:v>-4.3847828340416749E-2</c:v>
                </c:pt>
                <c:pt idx="19">
                  <c:v>-8.184093972655444E-3</c:v>
                </c:pt>
                <c:pt idx="20">
                  <c:v>-7.6471866174234265E-2</c:v>
                </c:pt>
                <c:pt idx="21">
                  <c:v>4.0477482365707973E-2</c:v>
                </c:pt>
                <c:pt idx="22">
                  <c:v>1.8121265550004841E-2</c:v>
                </c:pt>
                <c:pt idx="23">
                  <c:v>-1.7111393477340076E-2</c:v>
                </c:pt>
                <c:pt idx="24">
                  <c:v>-1.0046130189646377E-2</c:v>
                </c:pt>
                <c:pt idx="25">
                  <c:v>0.12281213535589267</c:v>
                </c:pt>
                <c:pt idx="26">
                  <c:v>0.11830579886905424</c:v>
                </c:pt>
                <c:pt idx="27">
                  <c:v>-5.0530429927414786E-2</c:v>
                </c:pt>
                <c:pt idx="28">
                  <c:v>-6.1514195583596158E-2</c:v>
                </c:pt>
                <c:pt idx="29">
                  <c:v>3.9746124232650164E-2</c:v>
                </c:pt>
                <c:pt idx="30">
                  <c:v>5.7624606262738548E-2</c:v>
                </c:pt>
                <c:pt idx="31">
                  <c:v>-4.5742486741308042E-2</c:v>
                </c:pt>
                <c:pt idx="32">
                  <c:v>-1.7543859649122737E-2</c:v>
                </c:pt>
                <c:pt idx="33">
                  <c:v>3.3134243458475723E-2</c:v>
                </c:pt>
                <c:pt idx="34">
                  <c:v>-9.2160310434730493E-3</c:v>
                </c:pt>
                <c:pt idx="35">
                  <c:v>7.4085147093996565E-2</c:v>
                </c:pt>
                <c:pt idx="36">
                  <c:v>2.3665278303672851E-3</c:v>
                </c:pt>
                <c:pt idx="37">
                  <c:v>0.13176694057893215</c:v>
                </c:pt>
                <c:pt idx="38">
                  <c:v>4.0432248664400115E-2</c:v>
                </c:pt>
                <c:pt idx="39">
                  <c:v>7.1114791876710354E-2</c:v>
                </c:pt>
                <c:pt idx="40">
                  <c:v>-6.8817204301075255E-2</c:v>
                </c:pt>
                <c:pt idx="41">
                  <c:v>4.1517776028102409E-2</c:v>
                </c:pt>
                <c:pt idx="42">
                  <c:v>-1.9923757462418191E-2</c:v>
                </c:pt>
                <c:pt idx="43">
                  <c:v>7.0459709439764824E-3</c:v>
                </c:pt>
                <c:pt idx="44">
                  <c:v>3.2500803944688662E-2</c:v>
                </c:pt>
                <c:pt idx="45">
                  <c:v>2.4277658022514064E-2</c:v>
                </c:pt>
                <c:pt idx="46">
                  <c:v>3.2617342879872765E-2</c:v>
                </c:pt>
                <c:pt idx="47">
                  <c:v>6.1317061317061258E-2</c:v>
                </c:pt>
                <c:pt idx="48">
                  <c:v>1.015013962882436E-2</c:v>
                </c:pt>
                <c:pt idx="49">
                  <c:v>4.1009412396378286E-2</c:v>
                </c:pt>
                <c:pt idx="50">
                  <c:v>-5.0903522205206712E-2</c:v>
                </c:pt>
                <c:pt idx="51">
                  <c:v>3.4636592238010133E-2</c:v>
                </c:pt>
                <c:pt idx="52">
                  <c:v>-1.5573827607832104E-2</c:v>
                </c:pt>
                <c:pt idx="53">
                  <c:v>-2.7414698461048853E-2</c:v>
                </c:pt>
                <c:pt idx="54">
                  <c:v>1.7276422764227674E-2</c:v>
                </c:pt>
                <c:pt idx="55">
                  <c:v>-2.5290448214403665E-2</c:v>
                </c:pt>
                <c:pt idx="56">
                  <c:v>2.5466838635252998E-2</c:v>
                </c:pt>
                <c:pt idx="57">
                  <c:v>1.4059084819854795E-2</c:v>
                </c:pt>
                <c:pt idx="58">
                  <c:v>-6.1163474897164151E-2</c:v>
                </c:pt>
                <c:pt idx="59">
                  <c:v>-8.5657348463880442E-2</c:v>
                </c:pt>
                <c:pt idx="60">
                  <c:v>-3.6974262397991231E-2</c:v>
                </c:pt>
                <c:pt idx="61">
                  <c:v>2.2645590152984788E-2</c:v>
                </c:pt>
                <c:pt idx="62">
                  <c:v>4.3583015267175715E-2</c:v>
                </c:pt>
                <c:pt idx="63">
                  <c:v>5.0428063581991069E-2</c:v>
                </c:pt>
                <c:pt idx="64">
                  <c:v>-3.5582895107013776E-2</c:v>
                </c:pt>
                <c:pt idx="65">
                  <c:v>-3.1040847054252307E-2</c:v>
                </c:pt>
                <c:pt idx="66">
                  <c:v>-5.0735344481736278E-2</c:v>
                </c:pt>
                <c:pt idx="67">
                  <c:v>1.7884341374735897E-2</c:v>
                </c:pt>
                <c:pt idx="68">
                  <c:v>5.6178724645703677E-2</c:v>
                </c:pt>
                <c:pt idx="69">
                  <c:v>7.8684404731036967E-2</c:v>
                </c:pt>
                <c:pt idx="70">
                  <c:v>-1.6280898111292685E-3</c:v>
                </c:pt>
                <c:pt idx="71">
                  <c:v>-1.1136640158463601E-2</c:v>
                </c:pt>
                <c:pt idx="72">
                  <c:v>-5.2585089106999758E-2</c:v>
                </c:pt>
                <c:pt idx="73">
                  <c:v>6.1752832400052068E-2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8-4FF0-B4DF-ACD83E9C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363152"/>
        <c:axId val="820366104"/>
      </c:barChart>
      <c:catAx>
        <c:axId val="82036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66104"/>
        <c:crosses val="autoZero"/>
        <c:auto val="1"/>
        <c:lblAlgn val="ctr"/>
        <c:lblOffset val="100"/>
        <c:noMultiLvlLbl val="0"/>
      </c:catAx>
      <c:valAx>
        <c:axId val="82036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6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S&amp;P</a:t>
            </a:r>
            <a:r>
              <a:rPr lang="en-US" sz="1800" b="1" baseline="0">
                <a:solidFill>
                  <a:schemeClr val="tx1"/>
                </a:solidFill>
              </a:rPr>
              <a:t> 500: Janeiro de t-1, Dezembro de t e Janeiro de t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RallySantaClaus!$B$454</c:f>
              <c:strCache>
                <c:ptCount val="1"/>
                <c:pt idx="0">
                  <c:v>Jan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RallySantaClaus!$B$455:$B$489</c:f>
              <c:numCache>
                <c:formatCode>0.00%</c:formatCode>
                <c:ptCount val="35"/>
                <c:pt idx="0">
                  <c:v>1.548540798094113E-2</c:v>
                </c:pt>
                <c:pt idx="1">
                  <c:v>6.0205580029368599E-2</c:v>
                </c:pt>
                <c:pt idx="2">
                  <c:v>1.5565839293226798E-2</c:v>
                </c:pt>
                <c:pt idx="3">
                  <c:v>5.118903667875855E-2</c:v>
                </c:pt>
                <c:pt idx="4">
                  <c:v>4.2760690172543157E-2</c:v>
                </c:pt>
                <c:pt idx="5">
                  <c:v>4.3470385799674336E-3</c:v>
                </c:pt>
                <c:pt idx="6">
                  <c:v>6.3156083290311513E-2</c:v>
                </c:pt>
                <c:pt idx="7">
                  <c:v>4.912836767036452E-2</c:v>
                </c:pt>
                <c:pt idx="8">
                  <c:v>2.6926153025859909E-2</c:v>
                </c:pt>
                <c:pt idx="9">
                  <c:v>3.3156342182890881E-2</c:v>
                </c:pt>
                <c:pt idx="10">
                  <c:v>7.8177517739325297E-2</c:v>
                </c:pt>
                <c:pt idx="11">
                  <c:v>4.0477482365707973E-2</c:v>
                </c:pt>
                <c:pt idx="12">
                  <c:v>1.8121265550004841E-2</c:v>
                </c:pt>
                <c:pt idx="13">
                  <c:v>0.11830579886905424</c:v>
                </c:pt>
                <c:pt idx="14">
                  <c:v>3.9746124232650164E-2</c:v>
                </c:pt>
                <c:pt idx="15">
                  <c:v>7.4085147093996565E-2</c:v>
                </c:pt>
                <c:pt idx="16">
                  <c:v>0.13176694057893215</c:v>
                </c:pt>
                <c:pt idx="17">
                  <c:v>4.0432248664400115E-2</c:v>
                </c:pt>
                <c:pt idx="18">
                  <c:v>7.1114791876710354E-2</c:v>
                </c:pt>
                <c:pt idx="19">
                  <c:v>4.1517776028102409E-2</c:v>
                </c:pt>
                <c:pt idx="20">
                  <c:v>7.0459709439764824E-3</c:v>
                </c:pt>
                <c:pt idx="21">
                  <c:v>3.2500803944688662E-2</c:v>
                </c:pt>
                <c:pt idx="22">
                  <c:v>2.4277658022514064E-2</c:v>
                </c:pt>
                <c:pt idx="23">
                  <c:v>6.1317061317061258E-2</c:v>
                </c:pt>
                <c:pt idx="24">
                  <c:v>1.015013962882436E-2</c:v>
                </c:pt>
                <c:pt idx="25">
                  <c:v>4.1009412396378286E-2</c:v>
                </c:pt>
                <c:pt idx="26">
                  <c:v>3.4636592238010133E-2</c:v>
                </c:pt>
                <c:pt idx="27">
                  <c:v>1.7276422764227674E-2</c:v>
                </c:pt>
                <c:pt idx="28">
                  <c:v>2.5466838635252998E-2</c:v>
                </c:pt>
                <c:pt idx="29">
                  <c:v>2.2645590152984788E-2</c:v>
                </c:pt>
                <c:pt idx="30">
                  <c:v>4.3583015267175715E-2</c:v>
                </c:pt>
                <c:pt idx="31">
                  <c:v>5.0428063581991069E-2</c:v>
                </c:pt>
                <c:pt idx="32">
                  <c:v>1.7884341374735897E-2</c:v>
                </c:pt>
                <c:pt idx="33">
                  <c:v>7.8684404731036967E-2</c:v>
                </c:pt>
                <c:pt idx="34">
                  <c:v>6.1752832400052068E-2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4-4BD3-99C3-6553BBE25088}"/>
            </c:ext>
          </c:extLst>
        </c:ser>
        <c:ser>
          <c:idx val="1"/>
          <c:order val="1"/>
          <c:tx>
            <c:strRef>
              <c:f>RallySantaClaus!$C$454</c:f>
              <c:strCache>
                <c:ptCount val="1"/>
                <c:pt idx="0">
                  <c:v>Dez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RallySantaClaus!$C$455:$C$489</c:f>
              <c:numCache>
                <c:formatCode>0.00%</c:formatCode>
                <c:ptCount val="35"/>
                <c:pt idx="0">
                  <c:v>4.7155304971809232E-2</c:v>
                </c:pt>
                <c:pt idx="1">
                  <c:v>3.8898601398601428E-2</c:v>
                </c:pt>
                <c:pt idx="2">
                  <c:v>3.5463756819953243E-2</c:v>
                </c:pt>
                <c:pt idx="3">
                  <c:v>5.081775700934564E-2</c:v>
                </c:pt>
                <c:pt idx="4">
                  <c:v>5.2019817073170813E-2</c:v>
                </c:pt>
                <c:pt idx="5">
                  <c:v>2.7625257378174322E-2</c:v>
                </c:pt>
                <c:pt idx="6">
                  <c:v>3.2249018508132923E-3</c:v>
                </c:pt>
                <c:pt idx="7">
                  <c:v>2.4443534070735927E-2</c:v>
                </c:pt>
                <c:pt idx="8">
                  <c:v>3.9090262970859786E-3</c:v>
                </c:pt>
                <c:pt idx="9">
                  <c:v>8.9509878834189219E-3</c:v>
                </c:pt>
                <c:pt idx="10">
                  <c:v>2.6276595744680838E-2</c:v>
                </c:pt>
                <c:pt idx="11">
                  <c:v>8.617938078519001E-2</c:v>
                </c:pt>
                <c:pt idx="12">
                  <c:v>1.1828233479043417E-2</c:v>
                </c:pt>
                <c:pt idx="13">
                  <c:v>5.2497551420176293E-2</c:v>
                </c:pt>
                <c:pt idx="14">
                  <c:v>1.6767143933685016E-2</c:v>
                </c:pt>
                <c:pt idx="15">
                  <c:v>4.5061087203838425E-2</c:v>
                </c:pt>
                <c:pt idx="16">
                  <c:v>7.2861485019539735E-2</c:v>
                </c:pt>
                <c:pt idx="17">
                  <c:v>1.4687614176105366E-2</c:v>
                </c:pt>
                <c:pt idx="18">
                  <c:v>2.1416803953871407E-2</c:v>
                </c:pt>
                <c:pt idx="19">
                  <c:v>0.11158786845050889</c:v>
                </c:pt>
                <c:pt idx="20">
                  <c:v>1.0091166980662137E-2</c:v>
                </c:pt>
                <c:pt idx="21">
                  <c:v>1.2299146994643885E-2</c:v>
                </c:pt>
                <c:pt idx="22">
                  <c:v>1.7443877298181188E-2</c:v>
                </c:pt>
                <c:pt idx="23">
                  <c:v>1.573163073058402E-2</c:v>
                </c:pt>
                <c:pt idx="24">
                  <c:v>5.6375308302467196E-2</c:v>
                </c:pt>
                <c:pt idx="25">
                  <c:v>5.7843920772404196E-2</c:v>
                </c:pt>
                <c:pt idx="26">
                  <c:v>7.573829479134566E-3</c:v>
                </c:pt>
                <c:pt idx="27">
                  <c:v>3.2458128162750795E-2</c:v>
                </c:pt>
                <c:pt idx="28">
                  <c:v>1.2615751483260993E-2</c:v>
                </c:pt>
                <c:pt idx="29">
                  <c:v>8.5327516520176047E-3</c:v>
                </c:pt>
                <c:pt idx="30">
                  <c:v>7.0683105254981645E-3</c:v>
                </c:pt>
                <c:pt idx="31">
                  <c:v>2.3562833299184276E-2</c:v>
                </c:pt>
                <c:pt idx="32">
                  <c:v>9.8316198188535195E-3</c:v>
                </c:pt>
                <c:pt idx="33">
                  <c:v>2.8589803182446302E-2</c:v>
                </c:pt>
                <c:pt idx="34">
                  <c:v>4.0901528087919768E-2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4-4BD3-99C3-6553BBE25088}"/>
            </c:ext>
          </c:extLst>
        </c:ser>
        <c:ser>
          <c:idx val="2"/>
          <c:order val="2"/>
          <c:tx>
            <c:strRef>
              <c:f>RallySantaClaus!$D$454</c:f>
              <c:strCache>
                <c:ptCount val="1"/>
                <c:pt idx="0">
                  <c:v>Jan (t+1)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RallySantaClaus!$A$455:$A$489</c:f>
              <c:numCache>
                <c:formatCode>General</c:formatCode>
                <c:ptCount val="3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1954</c:v>
                </c:pt>
                <c:pt idx="4">
                  <c:v>1958</c:v>
                </c:pt>
                <c:pt idx="5">
                  <c:v>1959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1967</c:v>
                </c:pt>
                <c:pt idx="11">
                  <c:v>1971</c:v>
                </c:pt>
                <c:pt idx="12">
                  <c:v>1972</c:v>
                </c:pt>
                <c:pt idx="13">
                  <c:v>1976</c:v>
                </c:pt>
                <c:pt idx="14">
                  <c:v>1979</c:v>
                </c:pt>
                <c:pt idx="15">
                  <c:v>1985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1991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2001</c:v>
                </c:pt>
                <c:pt idx="27">
                  <c:v>2004</c:v>
                </c:pt>
                <c:pt idx="28">
                  <c:v>2006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2017</c:v>
                </c:pt>
                <c:pt idx="33">
                  <c:v>2019</c:v>
                </c:pt>
                <c:pt idx="34">
                  <c:v>2023</c:v>
                </c:pt>
              </c:numCache>
            </c:numRef>
          </c:cat>
          <c:val>
            <c:numRef>
              <c:f>RallySantaClaus!$D$455:$D$489</c:f>
              <c:numCache>
                <c:formatCode>0.00%</c:formatCode>
                <c:ptCount val="35"/>
                <c:pt idx="0">
                  <c:v>6.0205580029368599E-2</c:v>
                </c:pt>
                <c:pt idx="1">
                  <c:v>1.5565839293226798E-2</c:v>
                </c:pt>
                <c:pt idx="2">
                  <c:v>-7.1509220925856706E-3</c:v>
                </c:pt>
                <c:pt idx="3">
                  <c:v>1.8065591995553243E-2</c:v>
                </c:pt>
                <c:pt idx="4">
                  <c:v>4.3470385799674336E-3</c:v>
                </c:pt>
                <c:pt idx="5">
                  <c:v>-7.1464351310736363E-2</c:v>
                </c:pt>
                <c:pt idx="6">
                  <c:v>-3.7875611460517038E-2</c:v>
                </c:pt>
                <c:pt idx="7">
                  <c:v>2.6926153025859909E-2</c:v>
                </c:pt>
                <c:pt idx="8">
                  <c:v>3.3156342182890881E-2</c:v>
                </c:pt>
                <c:pt idx="9">
                  <c:v>4.8685491723465171E-3</c:v>
                </c:pt>
                <c:pt idx="10">
                  <c:v>-4.3847828340416749E-2</c:v>
                </c:pt>
                <c:pt idx="11">
                  <c:v>1.8121265550004841E-2</c:v>
                </c:pt>
                <c:pt idx="12">
                  <c:v>-1.7111393477340076E-2</c:v>
                </c:pt>
                <c:pt idx="13">
                  <c:v>-5.0530429927414786E-2</c:v>
                </c:pt>
                <c:pt idx="14">
                  <c:v>5.7624606262738548E-2</c:v>
                </c:pt>
                <c:pt idx="15">
                  <c:v>2.3665278303672851E-3</c:v>
                </c:pt>
                <c:pt idx="16">
                  <c:v>4.0432248664400115E-2</c:v>
                </c:pt>
                <c:pt idx="17">
                  <c:v>7.1114791876710354E-2</c:v>
                </c:pt>
                <c:pt idx="18">
                  <c:v>-6.8817204301075255E-2</c:v>
                </c:pt>
                <c:pt idx="19">
                  <c:v>-1.9923757462418191E-2</c:v>
                </c:pt>
                <c:pt idx="20">
                  <c:v>3.2500803944688662E-2</c:v>
                </c:pt>
                <c:pt idx="21">
                  <c:v>2.4277658022514064E-2</c:v>
                </c:pt>
                <c:pt idx="22">
                  <c:v>3.2617342879872765E-2</c:v>
                </c:pt>
                <c:pt idx="23">
                  <c:v>1.015013962882436E-2</c:v>
                </c:pt>
                <c:pt idx="24">
                  <c:v>4.1009412396378286E-2</c:v>
                </c:pt>
                <c:pt idx="25">
                  <c:v>-5.0903522205206712E-2</c:v>
                </c:pt>
                <c:pt idx="26">
                  <c:v>-1.5573827607832104E-2</c:v>
                </c:pt>
                <c:pt idx="27">
                  <c:v>-2.5290448214403665E-2</c:v>
                </c:pt>
                <c:pt idx="28">
                  <c:v>1.4059084819854795E-2</c:v>
                </c:pt>
                <c:pt idx="29">
                  <c:v>4.3583015267175715E-2</c:v>
                </c:pt>
                <c:pt idx="30">
                  <c:v>5.0428063581991069E-2</c:v>
                </c:pt>
                <c:pt idx="31">
                  <c:v>-3.5582895107013776E-2</c:v>
                </c:pt>
                <c:pt idx="32">
                  <c:v>5.6178724645703677E-2</c:v>
                </c:pt>
                <c:pt idx="33">
                  <c:v>-1.6280898111292685E-3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4-4BD3-99C3-6553BBE25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593752"/>
        <c:axId val="837594736"/>
      </c:barChart>
      <c:catAx>
        <c:axId val="8375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4736"/>
        <c:crosses val="autoZero"/>
        <c:auto val="1"/>
        <c:lblAlgn val="ctr"/>
        <c:lblOffset val="100"/>
        <c:noMultiLvlLbl val="0"/>
      </c:catAx>
      <c:valAx>
        <c:axId val="837594736"/>
        <c:scaling>
          <c:orientation val="minMax"/>
          <c:max val="0.15000000000000002"/>
          <c:min val="-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93752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rketbeat.com/stocks/NASDAQ/CSCO/" TargetMode="External"/><Relationship Id="rId117" Type="http://schemas.openxmlformats.org/officeDocument/2006/relationships/hyperlink" Target="https://www.marketbeat.com/stocks/NASDAQ/ORLY/" TargetMode="External"/><Relationship Id="rId21" Type="http://schemas.openxmlformats.org/officeDocument/2006/relationships/image" Target="../media/image10.jpeg"/><Relationship Id="rId42" Type="http://schemas.openxmlformats.org/officeDocument/2006/relationships/hyperlink" Target="https://www.marketbeat.com/stocks/NASDAQ/TXN/" TargetMode="External"/><Relationship Id="rId47" Type="http://schemas.openxmlformats.org/officeDocument/2006/relationships/image" Target="../media/image23.png"/><Relationship Id="rId63" Type="http://schemas.openxmlformats.org/officeDocument/2006/relationships/image" Target="../media/image31.gif"/><Relationship Id="rId68" Type="http://schemas.openxmlformats.org/officeDocument/2006/relationships/hyperlink" Target="https://www.marketbeat.com/stocks/NASDAQ/GILD/" TargetMode="External"/><Relationship Id="rId84" Type="http://schemas.openxmlformats.org/officeDocument/2006/relationships/hyperlink" Target="https://www.marketbeat.com/stocks/NASDAQ/ATVI/" TargetMode="External"/><Relationship Id="rId89" Type="http://schemas.openxmlformats.org/officeDocument/2006/relationships/hyperlink" Target="https://www.marketbeat.com/stocks/NASDAQ/FISV/" TargetMode="External"/><Relationship Id="rId112" Type="http://schemas.openxmlformats.org/officeDocument/2006/relationships/image" Target="../media/image55.png"/><Relationship Id="rId133" Type="http://schemas.openxmlformats.org/officeDocument/2006/relationships/hyperlink" Target="https://www.marketbeat.com/stocks/NASDAQ/BIDU/" TargetMode="External"/><Relationship Id="rId138" Type="http://schemas.openxmlformats.org/officeDocument/2006/relationships/image" Target="../media/image68.jpeg"/><Relationship Id="rId154" Type="http://schemas.openxmlformats.org/officeDocument/2006/relationships/image" Target="../media/image76.png"/><Relationship Id="rId159" Type="http://schemas.openxmlformats.org/officeDocument/2006/relationships/hyperlink" Target="https://www.marketbeat.com/stocks/NASDAQ/SGEN/" TargetMode="External"/><Relationship Id="rId175" Type="http://schemas.openxmlformats.org/officeDocument/2006/relationships/hyperlink" Target="https://www.marketbeat.com/stocks/NASDAQ/BIIB/" TargetMode="External"/><Relationship Id="rId170" Type="http://schemas.openxmlformats.org/officeDocument/2006/relationships/image" Target="../media/image84.jpeg"/><Relationship Id="rId16" Type="http://schemas.openxmlformats.org/officeDocument/2006/relationships/hyperlink" Target="https://www.marketbeat.com/stocks/NASDAQ/AVGO/" TargetMode="External"/><Relationship Id="rId107" Type="http://schemas.openxmlformats.org/officeDocument/2006/relationships/hyperlink" Target="https://www.marketbeat.com/stocks/NASDAQ/CSX/" TargetMode="External"/><Relationship Id="rId11" Type="http://schemas.openxmlformats.org/officeDocument/2006/relationships/image" Target="../media/image5.jpeg"/><Relationship Id="rId32" Type="http://schemas.openxmlformats.org/officeDocument/2006/relationships/hyperlink" Target="https://www.marketbeat.com/stocks/NASDAQ/CMCSA/" TargetMode="External"/><Relationship Id="rId37" Type="http://schemas.openxmlformats.org/officeDocument/2006/relationships/image" Target="../media/image18.gif"/><Relationship Id="rId53" Type="http://schemas.openxmlformats.org/officeDocument/2006/relationships/image" Target="../media/image26.png"/><Relationship Id="rId58" Type="http://schemas.openxmlformats.org/officeDocument/2006/relationships/hyperlink" Target="https://www.marketbeat.com/stocks/NASDAQ/BKNG/" TargetMode="External"/><Relationship Id="rId74" Type="http://schemas.openxmlformats.org/officeDocument/2006/relationships/hyperlink" Target="https://www.marketbeat.com/stocks/NASDAQ/REGN/" TargetMode="External"/><Relationship Id="rId79" Type="http://schemas.openxmlformats.org/officeDocument/2006/relationships/image" Target="../media/image39.jpeg"/><Relationship Id="rId102" Type="http://schemas.openxmlformats.org/officeDocument/2006/relationships/image" Target="../media/image50.jpeg"/><Relationship Id="rId123" Type="http://schemas.openxmlformats.org/officeDocument/2006/relationships/hyperlink" Target="https://www.marketbeat.com/stocks/NASDAQ/NXPI/" TargetMode="External"/><Relationship Id="rId128" Type="http://schemas.openxmlformats.org/officeDocument/2006/relationships/image" Target="../media/image63.png"/><Relationship Id="rId144" Type="http://schemas.openxmlformats.org/officeDocument/2006/relationships/image" Target="../media/image71.png"/><Relationship Id="rId149" Type="http://schemas.openxmlformats.org/officeDocument/2006/relationships/hyperlink" Target="https://www.marketbeat.com/stocks/NASDAQ/KHC/" TargetMode="External"/><Relationship Id="rId5" Type="http://schemas.openxmlformats.org/officeDocument/2006/relationships/hyperlink" Target="https://www.marketbeat.com/stocks/NASDAQ/GOOG/" TargetMode="External"/><Relationship Id="rId90" Type="http://schemas.openxmlformats.org/officeDocument/2006/relationships/image" Target="../media/image44.png"/><Relationship Id="rId95" Type="http://schemas.openxmlformats.org/officeDocument/2006/relationships/hyperlink" Target="https://www.marketbeat.com/stocks/NASDAQ/CHTR/" TargetMode="External"/><Relationship Id="rId160" Type="http://schemas.openxmlformats.org/officeDocument/2006/relationships/image" Target="../media/image79.png"/><Relationship Id="rId165" Type="http://schemas.openxmlformats.org/officeDocument/2006/relationships/hyperlink" Target="https://www.marketbeat.com/stocks/NASDAQ/ROST/" TargetMode="External"/><Relationship Id="rId22" Type="http://schemas.openxmlformats.org/officeDocument/2006/relationships/hyperlink" Target="https://www.marketbeat.com/stocks/NASDAQ/ASML/" TargetMode="External"/><Relationship Id="rId27" Type="http://schemas.openxmlformats.org/officeDocument/2006/relationships/image" Target="../media/image13.jpeg"/><Relationship Id="rId43" Type="http://schemas.openxmlformats.org/officeDocument/2006/relationships/image" Target="../media/image21.png"/><Relationship Id="rId48" Type="http://schemas.openxmlformats.org/officeDocument/2006/relationships/hyperlink" Target="https://www.marketbeat.com/stocks/NASDAQ/SNY/" TargetMode="External"/><Relationship Id="rId64" Type="http://schemas.openxmlformats.org/officeDocument/2006/relationships/hyperlink" Target="https://www.marketbeat.com/stocks/NASDAQ/ADP/" TargetMode="External"/><Relationship Id="rId69" Type="http://schemas.openxmlformats.org/officeDocument/2006/relationships/image" Target="../media/image34.jpeg"/><Relationship Id="rId113" Type="http://schemas.openxmlformats.org/officeDocument/2006/relationships/hyperlink" Target="https://www.marketbeat.com/stocks/NASDAQ/WDAY/" TargetMode="External"/><Relationship Id="rId118" Type="http://schemas.openxmlformats.org/officeDocument/2006/relationships/image" Target="../media/image58.png"/><Relationship Id="rId134" Type="http://schemas.openxmlformats.org/officeDocument/2006/relationships/image" Target="../media/image66.jpeg"/><Relationship Id="rId139" Type="http://schemas.openxmlformats.org/officeDocument/2006/relationships/hyperlink" Target="https://www.marketbeat.com/stocks/NASDAQ/PCAR/" TargetMode="External"/><Relationship Id="rId80" Type="http://schemas.openxmlformats.org/officeDocument/2006/relationships/hyperlink" Target="https://www.marketbeat.com/stocks/NASDAQ/LRCX/" TargetMode="External"/><Relationship Id="rId85" Type="http://schemas.openxmlformats.org/officeDocument/2006/relationships/image" Target="../media/image42.jpeg"/><Relationship Id="rId150" Type="http://schemas.openxmlformats.org/officeDocument/2006/relationships/image" Target="../media/image74.jpeg"/><Relationship Id="rId155" Type="http://schemas.openxmlformats.org/officeDocument/2006/relationships/hyperlink" Target="https://www.marketbeat.com/stocks/NASDAQ/ON/" TargetMode="External"/><Relationship Id="rId171" Type="http://schemas.openxmlformats.org/officeDocument/2006/relationships/hyperlink" Target="https://www.marketbeat.com/stocks/NASDAQ/VCIT/" TargetMode="External"/><Relationship Id="rId176" Type="http://schemas.openxmlformats.org/officeDocument/2006/relationships/image" Target="../media/image87.jpeg"/><Relationship Id="rId12" Type="http://schemas.openxmlformats.org/officeDocument/2006/relationships/hyperlink" Target="https://www.marketbeat.com/stocks/NASDAQ/TSLA/" TargetMode="External"/><Relationship Id="rId17" Type="http://schemas.openxmlformats.org/officeDocument/2006/relationships/image" Target="../media/image8.png"/><Relationship Id="rId33" Type="http://schemas.openxmlformats.org/officeDocument/2006/relationships/image" Target="../media/image16.png"/><Relationship Id="rId38" Type="http://schemas.openxmlformats.org/officeDocument/2006/relationships/hyperlink" Target="https://www.marketbeat.com/stocks/NASDAQ/TMUS/" TargetMode="External"/><Relationship Id="rId59" Type="http://schemas.openxmlformats.org/officeDocument/2006/relationships/image" Target="../media/image29.jpeg"/><Relationship Id="rId103" Type="http://schemas.openxmlformats.org/officeDocument/2006/relationships/hyperlink" Target="https://www.marketbeat.com/stocks/NASDAQ/MELI/" TargetMode="External"/><Relationship Id="rId108" Type="http://schemas.openxmlformats.org/officeDocument/2006/relationships/image" Target="../media/image53.jpeg"/><Relationship Id="rId124" Type="http://schemas.openxmlformats.org/officeDocument/2006/relationships/image" Target="../media/image61.jpeg"/><Relationship Id="rId129" Type="http://schemas.openxmlformats.org/officeDocument/2006/relationships/hyperlink" Target="https://www.marketbeat.com/stocks/NASDAQ/LULU/" TargetMode="External"/><Relationship Id="rId54" Type="http://schemas.openxmlformats.org/officeDocument/2006/relationships/hyperlink" Target="https://www.marketbeat.com/stocks/NASDAQ/QCOM/" TargetMode="External"/><Relationship Id="rId70" Type="http://schemas.openxmlformats.org/officeDocument/2006/relationships/hyperlink" Target="https://www.marketbeat.com/stocks/NASDAQ/BND/" TargetMode="External"/><Relationship Id="rId75" Type="http://schemas.openxmlformats.org/officeDocument/2006/relationships/image" Target="../media/image37.png"/><Relationship Id="rId91" Type="http://schemas.openxmlformats.org/officeDocument/2006/relationships/hyperlink" Target="https://www.marketbeat.com/stocks/NASDAQ/SNPS/" TargetMode="External"/><Relationship Id="rId96" Type="http://schemas.openxmlformats.org/officeDocument/2006/relationships/image" Target="../media/image47.jpeg"/><Relationship Id="rId140" Type="http://schemas.openxmlformats.org/officeDocument/2006/relationships/image" Target="../media/image69.jpeg"/><Relationship Id="rId145" Type="http://schemas.openxmlformats.org/officeDocument/2006/relationships/hyperlink" Target="https://www.marketbeat.com/stocks/NASDAQ/MCHP/" TargetMode="External"/><Relationship Id="rId161" Type="http://schemas.openxmlformats.org/officeDocument/2006/relationships/hyperlink" Target="https://www.marketbeat.com/stocks/NASDAQ/MRNA/" TargetMode="External"/><Relationship Id="rId166" Type="http://schemas.openxmlformats.org/officeDocument/2006/relationships/image" Target="../media/image82.jpeg"/><Relationship Id="rId1" Type="http://schemas.openxmlformats.org/officeDocument/2006/relationships/hyperlink" Target="https://www.marketbeat.com/stocks/NASDAQ/AAPL/" TargetMode="External"/><Relationship Id="rId6" Type="http://schemas.openxmlformats.org/officeDocument/2006/relationships/image" Target="../media/image3.png"/><Relationship Id="rId23" Type="http://schemas.openxmlformats.org/officeDocument/2006/relationships/image" Target="../media/image11.png"/><Relationship Id="rId28" Type="http://schemas.openxmlformats.org/officeDocument/2006/relationships/hyperlink" Target="https://www.marketbeat.com/stocks/NASDAQ/AZN/" TargetMode="External"/><Relationship Id="rId49" Type="http://schemas.openxmlformats.org/officeDocument/2006/relationships/image" Target="../media/image24.png"/><Relationship Id="rId114" Type="http://schemas.openxmlformats.org/officeDocument/2006/relationships/image" Target="../media/image56.jpeg"/><Relationship Id="rId119" Type="http://schemas.openxmlformats.org/officeDocument/2006/relationships/hyperlink" Target="https://www.marketbeat.com/stocks/NASDAQ/VXUS/" TargetMode="External"/><Relationship Id="rId10" Type="http://schemas.openxmlformats.org/officeDocument/2006/relationships/hyperlink" Target="https://www.marketbeat.com/stocks/NASDAQ/NVDA/" TargetMode="External"/><Relationship Id="rId31" Type="http://schemas.openxmlformats.org/officeDocument/2006/relationships/image" Target="../media/image15.png"/><Relationship Id="rId44" Type="http://schemas.openxmlformats.org/officeDocument/2006/relationships/hyperlink" Target="https://www.marketbeat.com/stocks/NASDAQ/AMGN/" TargetMode="External"/><Relationship Id="rId52" Type="http://schemas.openxmlformats.org/officeDocument/2006/relationships/hyperlink" Target="https://www.marketbeat.com/stocks/NASDAQ/HON/" TargetMode="External"/><Relationship Id="rId60" Type="http://schemas.openxmlformats.org/officeDocument/2006/relationships/hyperlink" Target="https://www.marketbeat.com/stocks/NASDAQ/SBUX/" TargetMode="External"/><Relationship Id="rId65" Type="http://schemas.openxmlformats.org/officeDocument/2006/relationships/image" Target="../media/image32.png"/><Relationship Id="rId73" Type="http://schemas.openxmlformats.org/officeDocument/2006/relationships/image" Target="../media/image36.png"/><Relationship Id="rId78" Type="http://schemas.openxmlformats.org/officeDocument/2006/relationships/hyperlink" Target="https://www.marketbeat.com/stocks/NASDAQ/ADI/" TargetMode="External"/><Relationship Id="rId81" Type="http://schemas.openxmlformats.org/officeDocument/2006/relationships/image" Target="../media/image40.png"/><Relationship Id="rId86" Type="http://schemas.openxmlformats.org/officeDocument/2006/relationships/hyperlink" Target="https://www.marketbeat.com/stocks/NASDAQ/PANW/" TargetMode="External"/><Relationship Id="rId94" Type="http://schemas.openxmlformats.org/officeDocument/2006/relationships/image" Target="../media/image46.jpeg"/><Relationship Id="rId99" Type="http://schemas.openxmlformats.org/officeDocument/2006/relationships/hyperlink" Target="https://www.marketbeat.com/stocks/NASDAQ/PYPL/" TargetMode="External"/><Relationship Id="rId101" Type="http://schemas.openxmlformats.org/officeDocument/2006/relationships/hyperlink" Target="https://www.marketbeat.com/stocks/NASDAQ/CDNS/" TargetMode="External"/><Relationship Id="rId122" Type="http://schemas.openxmlformats.org/officeDocument/2006/relationships/image" Target="../media/image60.png"/><Relationship Id="rId130" Type="http://schemas.openxmlformats.org/officeDocument/2006/relationships/image" Target="../media/image64.jpeg"/><Relationship Id="rId135" Type="http://schemas.openxmlformats.org/officeDocument/2006/relationships/hyperlink" Target="https://www.marketbeat.com/stocks/NASDAQ/FTNT/" TargetMode="External"/><Relationship Id="rId143" Type="http://schemas.openxmlformats.org/officeDocument/2006/relationships/hyperlink" Target="https://www.marketbeat.com/stocks/NASDAQ/KDP/" TargetMode="External"/><Relationship Id="rId148" Type="http://schemas.openxmlformats.org/officeDocument/2006/relationships/image" Target="../media/image73.png"/><Relationship Id="rId151" Type="http://schemas.openxmlformats.org/officeDocument/2006/relationships/hyperlink" Target="https://www.marketbeat.com/stocks/NASDAQ/CPRT/" TargetMode="External"/><Relationship Id="rId156" Type="http://schemas.openxmlformats.org/officeDocument/2006/relationships/image" Target="../media/image77.jpeg"/><Relationship Id="rId164" Type="http://schemas.openxmlformats.org/officeDocument/2006/relationships/image" Target="../media/image81.png"/><Relationship Id="rId169" Type="http://schemas.openxmlformats.org/officeDocument/2006/relationships/hyperlink" Target="https://www.marketbeat.com/stocks/NASDAQ/TTD/" TargetMode="External"/><Relationship Id="rId177" Type="http://schemas.openxmlformats.org/officeDocument/2006/relationships/hyperlink" Target="https://www.marketbeat.com/stocks/NASDAQ/IBKR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4.jpeg"/><Relationship Id="rId172" Type="http://schemas.openxmlformats.org/officeDocument/2006/relationships/image" Target="../media/image85.png"/><Relationship Id="rId13" Type="http://schemas.openxmlformats.org/officeDocument/2006/relationships/image" Target="../media/image6.png"/><Relationship Id="rId18" Type="http://schemas.openxmlformats.org/officeDocument/2006/relationships/hyperlink" Target="https://www.marketbeat.com/stocks/NASDAQ/COST/" TargetMode="External"/><Relationship Id="rId39" Type="http://schemas.openxmlformats.org/officeDocument/2006/relationships/image" Target="../media/image19.jpeg"/><Relationship Id="rId109" Type="http://schemas.openxmlformats.org/officeDocument/2006/relationships/hyperlink" Target="https://www.marketbeat.com/stocks/NASDAQ/MAR/" TargetMode="External"/><Relationship Id="rId34" Type="http://schemas.openxmlformats.org/officeDocument/2006/relationships/hyperlink" Target="https://www.marketbeat.com/stocks/NASDAQ/NFLX/" TargetMode="External"/><Relationship Id="rId50" Type="http://schemas.openxmlformats.org/officeDocument/2006/relationships/hyperlink" Target="https://www.marketbeat.com/stocks/NASDAQ/PDD/" TargetMode="External"/><Relationship Id="rId55" Type="http://schemas.openxmlformats.org/officeDocument/2006/relationships/image" Target="../media/image27.png"/><Relationship Id="rId76" Type="http://schemas.openxmlformats.org/officeDocument/2006/relationships/hyperlink" Target="https://www.marketbeat.com/stocks/NASDAQ/ABNB/" TargetMode="External"/><Relationship Id="rId97" Type="http://schemas.openxmlformats.org/officeDocument/2006/relationships/hyperlink" Target="https://www.marketbeat.com/stocks/NASDAQ/NTES/" TargetMode="External"/><Relationship Id="rId104" Type="http://schemas.openxmlformats.org/officeDocument/2006/relationships/image" Target="../media/image51.png"/><Relationship Id="rId120" Type="http://schemas.openxmlformats.org/officeDocument/2006/relationships/image" Target="../media/image59.png"/><Relationship Id="rId125" Type="http://schemas.openxmlformats.org/officeDocument/2006/relationships/hyperlink" Target="https://www.marketbeat.com/stocks/NASDAQ/CTAS/" TargetMode="External"/><Relationship Id="rId141" Type="http://schemas.openxmlformats.org/officeDocument/2006/relationships/hyperlink" Target="https://www.marketbeat.com/stocks/NASDAQ/ADSK/" TargetMode="External"/><Relationship Id="rId146" Type="http://schemas.openxmlformats.org/officeDocument/2006/relationships/image" Target="../media/image72.png"/><Relationship Id="rId167" Type="http://schemas.openxmlformats.org/officeDocument/2006/relationships/hyperlink" Target="https://www.marketbeat.com/stocks/NASDAQ/TLT/" TargetMode="External"/><Relationship Id="rId7" Type="http://schemas.openxmlformats.org/officeDocument/2006/relationships/hyperlink" Target="https://www.marketbeat.com/stocks/NASDAQ/GOOGL/" TargetMode="External"/><Relationship Id="rId71" Type="http://schemas.openxmlformats.org/officeDocument/2006/relationships/image" Target="../media/image35.png"/><Relationship Id="rId92" Type="http://schemas.openxmlformats.org/officeDocument/2006/relationships/image" Target="../media/image45.jpeg"/><Relationship Id="rId162" Type="http://schemas.openxmlformats.org/officeDocument/2006/relationships/image" Target="../media/image80.png"/><Relationship Id="rId2" Type="http://schemas.openxmlformats.org/officeDocument/2006/relationships/image" Target="../media/image1.png"/><Relationship Id="rId29" Type="http://schemas.openxmlformats.org/officeDocument/2006/relationships/image" Target="../media/image14.png"/><Relationship Id="rId24" Type="http://schemas.openxmlformats.org/officeDocument/2006/relationships/hyperlink" Target="https://www.marketbeat.com/stocks/NASDAQ/ADBE/" TargetMode="External"/><Relationship Id="rId40" Type="http://schemas.openxmlformats.org/officeDocument/2006/relationships/hyperlink" Target="https://www.marketbeat.com/stocks/NASDAQ/INTC/" TargetMode="External"/><Relationship Id="rId45" Type="http://schemas.openxmlformats.org/officeDocument/2006/relationships/image" Target="../media/image22.jpeg"/><Relationship Id="rId66" Type="http://schemas.openxmlformats.org/officeDocument/2006/relationships/hyperlink" Target="https://www.marketbeat.com/stocks/NASDAQ/MDLZ/" TargetMode="External"/><Relationship Id="rId87" Type="http://schemas.openxmlformats.org/officeDocument/2006/relationships/image" Target="../media/image43.png"/><Relationship Id="rId110" Type="http://schemas.openxmlformats.org/officeDocument/2006/relationships/image" Target="../media/image54.png"/><Relationship Id="rId115" Type="http://schemas.openxmlformats.org/officeDocument/2006/relationships/hyperlink" Target="https://www.marketbeat.com/stocks/NASDAQ/MNST/" TargetMode="External"/><Relationship Id="rId131" Type="http://schemas.openxmlformats.org/officeDocument/2006/relationships/hyperlink" Target="https://www.marketbeat.com/stocks/NASDAQ/MRVL/" TargetMode="External"/><Relationship Id="rId136" Type="http://schemas.openxmlformats.org/officeDocument/2006/relationships/image" Target="../media/image67.png"/><Relationship Id="rId157" Type="http://schemas.openxmlformats.org/officeDocument/2006/relationships/hyperlink" Target="https://www.marketbeat.com/stocks/NASDAQ/CRWD/" TargetMode="External"/><Relationship Id="rId178" Type="http://schemas.openxmlformats.org/officeDocument/2006/relationships/image" Target="../media/image88.jpeg"/><Relationship Id="rId61" Type="http://schemas.openxmlformats.org/officeDocument/2006/relationships/image" Target="../media/image30.jpeg"/><Relationship Id="rId82" Type="http://schemas.openxmlformats.org/officeDocument/2006/relationships/hyperlink" Target="https://www.marketbeat.com/stocks/NASDAQ/MU/" TargetMode="External"/><Relationship Id="rId152" Type="http://schemas.openxmlformats.org/officeDocument/2006/relationships/image" Target="../media/image75.png"/><Relationship Id="rId173" Type="http://schemas.openxmlformats.org/officeDocument/2006/relationships/hyperlink" Target="https://www.marketbeat.com/stocks/NASDAQ/EXC/" TargetMode="External"/><Relationship Id="rId19" Type="http://schemas.openxmlformats.org/officeDocument/2006/relationships/image" Target="../media/image9.jpeg"/><Relationship Id="rId14" Type="http://schemas.openxmlformats.org/officeDocument/2006/relationships/hyperlink" Target="https://www.marketbeat.com/stocks/NASDAQ/META/" TargetMode="External"/><Relationship Id="rId30" Type="http://schemas.openxmlformats.org/officeDocument/2006/relationships/hyperlink" Target="https://www.marketbeat.com/stocks/NASDAQ/QQQ/" TargetMode="External"/><Relationship Id="rId35" Type="http://schemas.openxmlformats.org/officeDocument/2006/relationships/image" Target="../media/image17.jpeg"/><Relationship Id="rId56" Type="http://schemas.openxmlformats.org/officeDocument/2006/relationships/hyperlink" Target="https://www.marketbeat.com/stocks/NASDAQ/AMAT/" TargetMode="External"/><Relationship Id="rId77" Type="http://schemas.openxmlformats.org/officeDocument/2006/relationships/image" Target="../media/image38.png"/><Relationship Id="rId100" Type="http://schemas.openxmlformats.org/officeDocument/2006/relationships/image" Target="../media/image49.png"/><Relationship Id="rId105" Type="http://schemas.openxmlformats.org/officeDocument/2006/relationships/hyperlink" Target="https://www.marketbeat.com/stocks/NASDAQ/KLAC/" TargetMode="External"/><Relationship Id="rId126" Type="http://schemas.openxmlformats.org/officeDocument/2006/relationships/image" Target="../media/image62.jpeg"/><Relationship Id="rId147" Type="http://schemas.openxmlformats.org/officeDocument/2006/relationships/hyperlink" Target="https://www.marketbeat.com/stocks/NASDAQ/PAYX/" TargetMode="External"/><Relationship Id="rId168" Type="http://schemas.openxmlformats.org/officeDocument/2006/relationships/image" Target="../media/image83.jpeg"/><Relationship Id="rId8" Type="http://schemas.openxmlformats.org/officeDocument/2006/relationships/hyperlink" Target="https://www.marketbeat.com/stocks/NASDAQ/AMZN/" TargetMode="External"/><Relationship Id="rId51" Type="http://schemas.openxmlformats.org/officeDocument/2006/relationships/image" Target="../media/image25.png"/><Relationship Id="rId72" Type="http://schemas.openxmlformats.org/officeDocument/2006/relationships/hyperlink" Target="https://www.marketbeat.com/stocks/NASDAQ/VRTX/" TargetMode="External"/><Relationship Id="rId93" Type="http://schemas.openxmlformats.org/officeDocument/2006/relationships/hyperlink" Target="https://www.marketbeat.com/stocks/NASDAQ/EQIX/" TargetMode="External"/><Relationship Id="rId98" Type="http://schemas.openxmlformats.org/officeDocument/2006/relationships/image" Target="../media/image48.png"/><Relationship Id="rId121" Type="http://schemas.openxmlformats.org/officeDocument/2006/relationships/hyperlink" Target="https://www.marketbeat.com/stocks/NASDAQ/TEAM/" TargetMode="External"/><Relationship Id="rId142" Type="http://schemas.openxmlformats.org/officeDocument/2006/relationships/image" Target="../media/image70.png"/><Relationship Id="rId163" Type="http://schemas.openxmlformats.org/officeDocument/2006/relationships/hyperlink" Target="https://www.marketbeat.com/stocks/NASDAQ/AEP/" TargetMode="External"/><Relationship Id="rId3" Type="http://schemas.openxmlformats.org/officeDocument/2006/relationships/hyperlink" Target="https://www.marketbeat.com/stocks/NASDAQ/MSFT/" TargetMode="External"/><Relationship Id="rId25" Type="http://schemas.openxmlformats.org/officeDocument/2006/relationships/image" Target="../media/image12.png"/><Relationship Id="rId46" Type="http://schemas.openxmlformats.org/officeDocument/2006/relationships/hyperlink" Target="https://www.marketbeat.com/stocks/NASDAQ/INTU/" TargetMode="External"/><Relationship Id="rId67" Type="http://schemas.openxmlformats.org/officeDocument/2006/relationships/image" Target="../media/image33.jpeg"/><Relationship Id="rId116" Type="http://schemas.openxmlformats.org/officeDocument/2006/relationships/image" Target="../media/image57.png"/><Relationship Id="rId137" Type="http://schemas.openxmlformats.org/officeDocument/2006/relationships/hyperlink" Target="https://www.marketbeat.com/stocks/NASDAQ/ODFL/" TargetMode="External"/><Relationship Id="rId158" Type="http://schemas.openxmlformats.org/officeDocument/2006/relationships/image" Target="../media/image78.png"/><Relationship Id="rId20" Type="http://schemas.openxmlformats.org/officeDocument/2006/relationships/hyperlink" Target="https://www.marketbeat.com/stocks/NASDAQ/PEP/" TargetMode="External"/><Relationship Id="rId41" Type="http://schemas.openxmlformats.org/officeDocument/2006/relationships/image" Target="../media/image20.jpeg"/><Relationship Id="rId62" Type="http://schemas.openxmlformats.org/officeDocument/2006/relationships/hyperlink" Target="https://www.marketbeat.com/stocks/NASDAQ/ISRG/" TargetMode="External"/><Relationship Id="rId83" Type="http://schemas.openxmlformats.org/officeDocument/2006/relationships/image" Target="../media/image41.png"/><Relationship Id="rId88" Type="http://schemas.openxmlformats.org/officeDocument/2006/relationships/hyperlink" Target="https://www.marketbeat.com/stocks/NASDAQ/CME/" TargetMode="External"/><Relationship Id="rId111" Type="http://schemas.openxmlformats.org/officeDocument/2006/relationships/hyperlink" Target="https://www.marketbeat.com/stocks/NASDAQ/ARM/" TargetMode="External"/><Relationship Id="rId132" Type="http://schemas.openxmlformats.org/officeDocument/2006/relationships/image" Target="../media/image65.jpeg"/><Relationship Id="rId153" Type="http://schemas.openxmlformats.org/officeDocument/2006/relationships/hyperlink" Target="https://www.marketbeat.com/stocks/NASDAQ/JD/" TargetMode="External"/><Relationship Id="rId174" Type="http://schemas.openxmlformats.org/officeDocument/2006/relationships/image" Target="../media/image86.jpeg"/><Relationship Id="rId15" Type="http://schemas.openxmlformats.org/officeDocument/2006/relationships/image" Target="../media/image7.png"/><Relationship Id="rId36" Type="http://schemas.openxmlformats.org/officeDocument/2006/relationships/hyperlink" Target="https://www.marketbeat.com/stocks/NASDAQ/AMD/" TargetMode="External"/><Relationship Id="rId57" Type="http://schemas.openxmlformats.org/officeDocument/2006/relationships/image" Target="../media/image28.png"/><Relationship Id="rId106" Type="http://schemas.openxmlformats.org/officeDocument/2006/relationships/image" Target="../media/image52.png"/><Relationship Id="rId127" Type="http://schemas.openxmlformats.org/officeDocument/2006/relationships/hyperlink" Target="https://www.marketbeat.com/stocks/NASDAQ/BNDX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0.png"/><Relationship Id="rId1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266700</xdr:colOff>
      <xdr:row>1</xdr:row>
      <xdr:rowOff>175260</xdr:rowOff>
    </xdr:to>
    <xdr:pic>
      <xdr:nvPicPr>
        <xdr:cNvPr id="2" name="Picture 1" descr="Apple Inc. stoc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039A5-DDA0-48E8-8740-74FAD941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"/>
          <a:ext cx="2667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266700</xdr:colOff>
      <xdr:row>4</xdr:row>
      <xdr:rowOff>137160</xdr:rowOff>
    </xdr:to>
    <xdr:pic>
      <xdr:nvPicPr>
        <xdr:cNvPr id="3" name="Picture 2" descr="Microsoft Co. stock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741109-863E-4964-9D7E-4E280631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83820</xdr:rowOff>
    </xdr:to>
    <xdr:pic>
      <xdr:nvPicPr>
        <xdr:cNvPr id="4" name="Picture 3" descr="Alphabet Inc. stock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A24CE5-8E94-4E26-8FC1-B5C08A46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"/>
          <a:ext cx="266700" cy="8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266700</xdr:colOff>
      <xdr:row>10</xdr:row>
      <xdr:rowOff>83820</xdr:rowOff>
    </xdr:to>
    <xdr:pic>
      <xdr:nvPicPr>
        <xdr:cNvPr id="5" name="Picture 4" descr="Alphabet Inc. stock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718818-27ED-4CA9-A84A-AFEC7F45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"/>
          <a:ext cx="266700" cy="8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99060</xdr:rowOff>
    </xdr:to>
    <xdr:pic>
      <xdr:nvPicPr>
        <xdr:cNvPr id="6" name="Picture 5" descr="Amazon.com, Inc. stock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1568A0-86F9-4763-9E6A-68DBE2FA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16</xdr:row>
      <xdr:rowOff>137160</xdr:rowOff>
    </xdr:to>
    <xdr:pic>
      <xdr:nvPicPr>
        <xdr:cNvPr id="7" name="Picture 6" descr="NVIDIA Co. stock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12D6E3F-C646-40BD-A67A-A98BC5A7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266700</xdr:colOff>
      <xdr:row>20</xdr:row>
      <xdr:rowOff>190500</xdr:rowOff>
    </xdr:to>
    <xdr:pic>
      <xdr:nvPicPr>
        <xdr:cNvPr id="8" name="Picture 7" descr="Tesla, Inc. stock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D5455A9-2E17-491D-97A7-7458CB7D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266700</xdr:colOff>
      <xdr:row>23</xdr:row>
      <xdr:rowOff>251460</xdr:rowOff>
    </xdr:to>
    <xdr:pic>
      <xdr:nvPicPr>
        <xdr:cNvPr id="9" name="Picture 8" descr="Meta Platforms, Inc. stock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2546F3C-9780-40CE-8CEF-E6280D48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2380"/>
          <a:ext cx="2667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266700</xdr:colOff>
      <xdr:row>26</xdr:row>
      <xdr:rowOff>266700</xdr:rowOff>
    </xdr:to>
    <xdr:pic>
      <xdr:nvPicPr>
        <xdr:cNvPr id="10" name="Picture 9" descr="Broadcom Inc. stock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AD35239-5E92-4B14-8958-CCF624A0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44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266700</xdr:colOff>
      <xdr:row>29</xdr:row>
      <xdr:rowOff>68580</xdr:rowOff>
    </xdr:to>
    <xdr:pic>
      <xdr:nvPicPr>
        <xdr:cNvPr id="11" name="Picture 10" descr="Costco Wholesale Co. stock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895FE34-66A3-4CFA-84C3-7C109E32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646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266700</xdr:colOff>
      <xdr:row>32</xdr:row>
      <xdr:rowOff>198120</xdr:rowOff>
    </xdr:to>
    <xdr:pic>
      <xdr:nvPicPr>
        <xdr:cNvPr id="12" name="Picture 11" descr="PepsiCo, Inc. stock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CE9F0C2-0ACA-42E2-B198-E930FB65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1380"/>
          <a:ext cx="2667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266700</xdr:colOff>
      <xdr:row>35</xdr:row>
      <xdr:rowOff>144780</xdr:rowOff>
    </xdr:to>
    <xdr:pic>
      <xdr:nvPicPr>
        <xdr:cNvPr id="13" name="Picture 12" descr="ASML Holding stock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12EC8F3-630C-4D6F-AEB0-CB674586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266700</xdr:colOff>
      <xdr:row>38</xdr:row>
      <xdr:rowOff>259080</xdr:rowOff>
    </xdr:to>
    <xdr:pic>
      <xdr:nvPicPr>
        <xdr:cNvPr id="14" name="Picture 13" descr="Adobe Inc. stock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33B0966-AC77-405D-AD16-F4CF5A05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7206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266700</xdr:colOff>
      <xdr:row>41</xdr:row>
      <xdr:rowOff>121920</xdr:rowOff>
    </xdr:to>
    <xdr:pic>
      <xdr:nvPicPr>
        <xdr:cNvPr id="15" name="Picture 14" descr="Cisco Systems, Inc. stock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7B336972-82CE-4F8D-8232-E82E1981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71220"/>
          <a:ext cx="2667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266700</xdr:colOff>
      <xdr:row>44</xdr:row>
      <xdr:rowOff>259080</xdr:rowOff>
    </xdr:to>
    <xdr:pic>
      <xdr:nvPicPr>
        <xdr:cNvPr id="16" name="Picture 15" descr="AstraZeneca PLC stock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F789898-E050-4783-A28D-D9FE40C8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8562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266700</xdr:colOff>
      <xdr:row>48</xdr:row>
      <xdr:rowOff>30480</xdr:rowOff>
    </xdr:to>
    <xdr:pic>
      <xdr:nvPicPr>
        <xdr:cNvPr id="17" name="Picture 16" descr="Invesco QQQ stock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D9C5B87-B345-407C-89D0-5E3B79CC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766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266700</xdr:colOff>
      <xdr:row>50</xdr:row>
      <xdr:rowOff>259080</xdr:rowOff>
    </xdr:to>
    <xdr:pic>
      <xdr:nvPicPr>
        <xdr:cNvPr id="18" name="Picture 17" descr="Comcast Co. stock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1937643-A130-4FFF-84AD-E075C6BA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206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266700</xdr:colOff>
      <xdr:row>53</xdr:row>
      <xdr:rowOff>259080</xdr:rowOff>
    </xdr:to>
    <xdr:pic>
      <xdr:nvPicPr>
        <xdr:cNvPr id="19" name="Picture 18" descr="Netflix, Inc. stock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C947C578-61C5-49C7-975B-19B23A96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122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266700</xdr:colOff>
      <xdr:row>56</xdr:row>
      <xdr:rowOff>99060</xdr:rowOff>
    </xdr:to>
    <xdr:pic>
      <xdr:nvPicPr>
        <xdr:cNvPr id="20" name="Picture 19" descr="Advanced Micro Devices, Inc. stock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17E0375-D1E7-4B7A-A1DA-D5935D75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038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266700</xdr:colOff>
      <xdr:row>59</xdr:row>
      <xdr:rowOff>114300</xdr:rowOff>
    </xdr:to>
    <xdr:pic>
      <xdr:nvPicPr>
        <xdr:cNvPr id="21" name="Picture 20" descr="T-Mobile US, Inc. stock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B937028-E326-45CC-9683-B726B0D2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266700</xdr:colOff>
      <xdr:row>63</xdr:row>
      <xdr:rowOff>15240</xdr:rowOff>
    </xdr:to>
    <xdr:pic>
      <xdr:nvPicPr>
        <xdr:cNvPr id="22" name="Picture 21" descr="Intel Co. stock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7A072D0-E455-41D7-97A2-A3E7F40A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"/>
          <a:ext cx="2667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266700</xdr:colOff>
      <xdr:row>65</xdr:row>
      <xdr:rowOff>99060</xdr:rowOff>
    </xdr:to>
    <xdr:pic>
      <xdr:nvPicPr>
        <xdr:cNvPr id="23" name="Picture 22" descr="Texas Instruments Incorporated stock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B061ECE-AF5C-4F8C-88D2-DFD94B2C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6648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266700</xdr:colOff>
      <xdr:row>68</xdr:row>
      <xdr:rowOff>60960</xdr:rowOff>
    </xdr:to>
    <xdr:pic>
      <xdr:nvPicPr>
        <xdr:cNvPr id="24" name="Picture 23" descr="Amgen Inc. stock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F937320-6DE4-4D64-9276-9C2A3CAC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3760"/>
          <a:ext cx="26670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266700</xdr:colOff>
      <xdr:row>71</xdr:row>
      <xdr:rowOff>76200</xdr:rowOff>
    </xdr:to>
    <xdr:pic>
      <xdr:nvPicPr>
        <xdr:cNvPr id="25" name="Picture 24" descr="Intuit Inc. stock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1BA7309-0038-4796-BE69-094DB615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70540"/>
          <a:ext cx="266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266700</xdr:colOff>
      <xdr:row>74</xdr:row>
      <xdr:rowOff>114300</xdr:rowOff>
    </xdr:to>
    <xdr:pic>
      <xdr:nvPicPr>
        <xdr:cNvPr id="26" name="Picture 25" descr="Sanofi stock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5D841AA-DE88-45DC-BDD9-D69BA3C5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6970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266700</xdr:colOff>
      <xdr:row>77</xdr:row>
      <xdr:rowOff>99060</xdr:rowOff>
    </xdr:to>
    <xdr:pic>
      <xdr:nvPicPr>
        <xdr:cNvPr id="27" name="Picture 26" descr="PDD Holdings Inc. stock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6CDB386-A74F-4ADD-BD84-67C0881F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886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266700</xdr:colOff>
      <xdr:row>80</xdr:row>
      <xdr:rowOff>45720</xdr:rowOff>
    </xdr:to>
    <xdr:pic>
      <xdr:nvPicPr>
        <xdr:cNvPr id="28" name="Picture 27" descr="Honeywell International Inc. stock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15F5D1A4-3717-449D-A7E9-92AD0300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0380"/>
          <a:ext cx="26670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266700</xdr:colOff>
      <xdr:row>83</xdr:row>
      <xdr:rowOff>137160</xdr:rowOff>
    </xdr:to>
    <xdr:pic>
      <xdr:nvPicPr>
        <xdr:cNvPr id="29" name="Picture 28" descr="QUALCOMM Incorporated stock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CEE43272-FE06-49FA-A07D-7EBCFFC9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8054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266700</xdr:colOff>
      <xdr:row>86</xdr:row>
      <xdr:rowOff>68580</xdr:rowOff>
    </xdr:to>
    <xdr:pic>
      <xdr:nvPicPr>
        <xdr:cNvPr id="30" name="Picture 29" descr="Applied Materials, Inc. stock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C6F694FD-40C4-4ED9-99CE-B06E7075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6258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266700</xdr:colOff>
      <xdr:row>89</xdr:row>
      <xdr:rowOff>266700</xdr:rowOff>
    </xdr:to>
    <xdr:pic>
      <xdr:nvPicPr>
        <xdr:cNvPr id="31" name="Picture 30" descr="Booking Holdings Inc. stock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7A1E063E-1060-4124-A4A6-7B3C7ED1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446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266700</xdr:colOff>
      <xdr:row>92</xdr:row>
      <xdr:rowOff>266700</xdr:rowOff>
    </xdr:to>
    <xdr:pic>
      <xdr:nvPicPr>
        <xdr:cNvPr id="32" name="Picture 31" descr="Starbucks Co. stock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E182B497-CA85-42EF-A389-B977113F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4378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266700</xdr:colOff>
      <xdr:row>95</xdr:row>
      <xdr:rowOff>121920</xdr:rowOff>
    </xdr:to>
    <xdr:pic>
      <xdr:nvPicPr>
        <xdr:cNvPr id="33" name="Picture 32" descr="Intuitive Surgical, Inc. stock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F6A05EDC-E48B-4B71-A228-0FE88713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2940"/>
          <a:ext cx="2667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144780</xdr:rowOff>
    </xdr:to>
    <xdr:pic>
      <xdr:nvPicPr>
        <xdr:cNvPr id="34" name="Picture 33" descr="Automatic Data Processing, Inc. stock log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C5B8ED55-4C95-4269-A8F4-E6423477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2498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266700</xdr:colOff>
      <xdr:row>101</xdr:row>
      <xdr:rowOff>76200</xdr:rowOff>
    </xdr:to>
    <xdr:pic>
      <xdr:nvPicPr>
        <xdr:cNvPr id="35" name="Picture 34" descr="Mondelez International, Inc. stock log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3803E901-F80F-4FAF-8AB7-B7509E76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5140"/>
          <a:ext cx="266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266700</xdr:colOff>
      <xdr:row>104</xdr:row>
      <xdr:rowOff>99060</xdr:rowOff>
    </xdr:to>
    <xdr:pic>
      <xdr:nvPicPr>
        <xdr:cNvPr id="36" name="Picture 35" descr="Gilead Sciences, Inc. stock log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18C6784E-9D2F-4634-BDD4-F6613CDD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294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266700</xdr:colOff>
      <xdr:row>108</xdr:row>
      <xdr:rowOff>68580</xdr:rowOff>
    </xdr:to>
    <xdr:pic>
      <xdr:nvPicPr>
        <xdr:cNvPr id="37" name="Picture 36" descr="Vanguard Total Bond Market ETF stock log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436915C5-9A02-4129-9828-72F1206B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498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160020</xdr:rowOff>
    </xdr:to>
    <xdr:pic>
      <xdr:nvPicPr>
        <xdr:cNvPr id="38" name="Picture 37" descr="Vertex Pharmaceuticals Incorporated stock log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D48BA647-40BF-423A-9CFC-07CB77E5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98020"/>
          <a:ext cx="2667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266700</xdr:colOff>
      <xdr:row>113</xdr:row>
      <xdr:rowOff>266700</xdr:rowOff>
    </xdr:to>
    <xdr:pic>
      <xdr:nvPicPr>
        <xdr:cNvPr id="39" name="Picture 38" descr="Regeneron Pharmaceuticals, Inc. stock log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F62BC8B-C19D-42FF-B069-C14D4C9E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29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266700</xdr:colOff>
      <xdr:row>116</xdr:row>
      <xdr:rowOff>106680</xdr:rowOff>
    </xdr:to>
    <xdr:pic>
      <xdr:nvPicPr>
        <xdr:cNvPr id="40" name="Picture 39" descr="Airbnb, Inc. stock log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209986B9-6DE0-4245-9CFC-DFE6AB1C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10740"/>
          <a:ext cx="2667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266700</xdr:colOff>
      <xdr:row>119</xdr:row>
      <xdr:rowOff>68580</xdr:rowOff>
    </xdr:to>
    <xdr:pic>
      <xdr:nvPicPr>
        <xdr:cNvPr id="41" name="Picture 40" descr="Analog Devices, Inc. stock log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3E85BC0F-C0F6-4AE2-9BD1-35711C0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226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266700</xdr:colOff>
      <xdr:row>123</xdr:row>
      <xdr:rowOff>114300</xdr:rowOff>
    </xdr:to>
    <xdr:pic>
      <xdr:nvPicPr>
        <xdr:cNvPr id="42" name="Picture 41" descr="Lam Research Co. stock log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F612BC2-B173-4081-A88A-B8EF0E6F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242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266700</xdr:colOff>
      <xdr:row>126</xdr:row>
      <xdr:rowOff>266700</xdr:rowOff>
    </xdr:to>
    <xdr:pic>
      <xdr:nvPicPr>
        <xdr:cNvPr id="43" name="Picture 42" descr="Micron Technology, Inc. stock log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FF7804A-BBDD-4E0D-B45A-63AA36B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797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266700</xdr:colOff>
      <xdr:row>129</xdr:row>
      <xdr:rowOff>144780</xdr:rowOff>
    </xdr:to>
    <xdr:pic>
      <xdr:nvPicPr>
        <xdr:cNvPr id="44" name="Picture 43" descr="Activision Blizzard, Inc. stock log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D31EA6F-C96E-4057-8544-EC5695BE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464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266700</xdr:colOff>
      <xdr:row>132</xdr:row>
      <xdr:rowOff>68580</xdr:rowOff>
    </xdr:to>
    <xdr:pic>
      <xdr:nvPicPr>
        <xdr:cNvPr id="45" name="Picture 44" descr="Palo Alto Networks, Inc. stock log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F8FDD13-1402-4F46-962F-C3F06A9E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5904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266700</xdr:colOff>
      <xdr:row>135</xdr:row>
      <xdr:rowOff>266700</xdr:rowOff>
    </xdr:to>
    <xdr:pic>
      <xdr:nvPicPr>
        <xdr:cNvPr id="46" name="Picture 45" descr="CME Group Inc. stock log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24EC0F5-25A3-4FFF-8D7B-8F5FA9D0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4108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266700</xdr:colOff>
      <xdr:row>138</xdr:row>
      <xdr:rowOff>137160</xdr:rowOff>
    </xdr:to>
    <xdr:pic>
      <xdr:nvPicPr>
        <xdr:cNvPr id="47" name="Picture 46" descr="Fiserv, Inc. stock log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EFF1348F-F41F-4000-AF18-616B54E4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2312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266700</xdr:colOff>
      <xdr:row>141</xdr:row>
      <xdr:rowOff>266700</xdr:rowOff>
    </xdr:to>
    <xdr:pic>
      <xdr:nvPicPr>
        <xdr:cNvPr id="48" name="Picture 47" descr="Synopsys, Inc. stock log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B69A763A-03C0-4511-9D96-F8D0E6C4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546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266700</xdr:colOff>
      <xdr:row>144</xdr:row>
      <xdr:rowOff>175260</xdr:rowOff>
    </xdr:to>
    <xdr:pic>
      <xdr:nvPicPr>
        <xdr:cNvPr id="49" name="Picture 48" descr="Equinix, Inc. stock log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240D378-346D-4C96-BD24-A7C4B7F0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"/>
          <a:ext cx="2667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266700</xdr:colOff>
      <xdr:row>147</xdr:row>
      <xdr:rowOff>137160</xdr:rowOff>
    </xdr:to>
    <xdr:pic>
      <xdr:nvPicPr>
        <xdr:cNvPr id="50" name="Picture 49" descr="Charter Communications, Inc. stock log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6BE735CE-9382-4B36-AC11-AEC2C2B4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5296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151</xdr:row>
      <xdr:rowOff>68580</xdr:rowOff>
    </xdr:to>
    <xdr:pic>
      <xdr:nvPicPr>
        <xdr:cNvPr id="51" name="Picture 50" descr="NetEase, Inc. stock log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B5D4D2B-E0C9-41B1-8F66-B2368282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1788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266700</xdr:colOff>
      <xdr:row>153</xdr:row>
      <xdr:rowOff>68580</xdr:rowOff>
    </xdr:to>
    <xdr:pic>
      <xdr:nvPicPr>
        <xdr:cNvPr id="52" name="Picture 51" descr="PayPal Holdings, Inc. stock log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7614D0B3-815D-43B5-AA66-3F7B936F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266700</xdr:colOff>
      <xdr:row>156</xdr:row>
      <xdr:rowOff>76200</xdr:rowOff>
    </xdr:to>
    <xdr:pic>
      <xdr:nvPicPr>
        <xdr:cNvPr id="53" name="Picture 52" descr="Cadence Design Systems, Inc. stock log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50100E7F-CBD6-4002-A3E8-9357E00B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8560"/>
          <a:ext cx="266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266700</xdr:colOff>
      <xdr:row>159</xdr:row>
      <xdr:rowOff>266700</xdr:rowOff>
    </xdr:to>
    <xdr:pic>
      <xdr:nvPicPr>
        <xdr:cNvPr id="54" name="Picture 53" descr="MercadoLibre, Inc. stock logo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39CA2CA-63A3-4A2C-BA2D-14F86B60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458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266700</xdr:colOff>
      <xdr:row>162</xdr:row>
      <xdr:rowOff>137160</xdr:rowOff>
    </xdr:to>
    <xdr:pic>
      <xdr:nvPicPr>
        <xdr:cNvPr id="55" name="Picture 54" descr="KLA Co. stock logo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D6999AF-E9F6-489A-9C90-8DB6F55B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2788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266700</xdr:colOff>
      <xdr:row>165</xdr:row>
      <xdr:rowOff>266700</xdr:rowOff>
    </xdr:to>
    <xdr:pic>
      <xdr:nvPicPr>
        <xdr:cNvPr id="56" name="Picture 55" descr="CSX Co. stock logo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CF4AFC7-FC06-4BD2-9438-779252BB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5940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266700</xdr:colOff>
      <xdr:row>169</xdr:row>
      <xdr:rowOff>0</xdr:rowOff>
    </xdr:to>
    <xdr:pic>
      <xdr:nvPicPr>
        <xdr:cNvPr id="57" name="Picture 56" descr="Marriott International, Inc. stock logo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C15268A9-FAF2-477B-B790-3E74F6F8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5856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266700</xdr:colOff>
      <xdr:row>171</xdr:row>
      <xdr:rowOff>76200</xdr:rowOff>
    </xdr:to>
    <xdr:pic>
      <xdr:nvPicPr>
        <xdr:cNvPr id="58" name="Picture 57" descr="Arm Holdings plc stock logo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83E40F6-279F-41B0-BA2B-24E9059C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55840"/>
          <a:ext cx="266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266700</xdr:colOff>
      <xdr:row>174</xdr:row>
      <xdr:rowOff>137160</xdr:rowOff>
    </xdr:to>
    <xdr:pic>
      <xdr:nvPicPr>
        <xdr:cNvPr id="59" name="Picture 58" descr="Workday, Inc. stock logo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4BA2540-EAD0-483D-B84D-A397AF1C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8736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266700</xdr:colOff>
      <xdr:row>177</xdr:row>
      <xdr:rowOff>144780</xdr:rowOff>
    </xdr:to>
    <xdr:pic>
      <xdr:nvPicPr>
        <xdr:cNvPr id="60" name="Picture 59" descr="Monster Beverage Co. stock logo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EF03A6B-026A-4520-8DDC-8CD30BBF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8652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266700</xdr:colOff>
      <xdr:row>180</xdr:row>
      <xdr:rowOff>99060</xdr:rowOff>
    </xdr:to>
    <xdr:pic>
      <xdr:nvPicPr>
        <xdr:cNvPr id="61" name="Picture 60" descr="O'Reilly Automotive, Inc. stock logo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29771F9-6F21-4BF1-835B-F0700AD9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6856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266700</xdr:colOff>
      <xdr:row>184</xdr:row>
      <xdr:rowOff>76200</xdr:rowOff>
    </xdr:to>
    <xdr:pic>
      <xdr:nvPicPr>
        <xdr:cNvPr id="62" name="Picture 61" descr="Vanguard Total International Stock ETF stock logo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74BE4FC6-9474-4E49-8E10-6CE52CE9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348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266700</xdr:colOff>
      <xdr:row>186</xdr:row>
      <xdr:rowOff>137160</xdr:rowOff>
    </xdr:to>
    <xdr:pic>
      <xdr:nvPicPr>
        <xdr:cNvPr id="63" name="Picture 62" descr="Atlassian Co. stock logo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830CA096-8F86-4A23-AE3B-6F07B275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9652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266700</xdr:colOff>
      <xdr:row>189</xdr:row>
      <xdr:rowOff>99060</xdr:rowOff>
    </xdr:to>
    <xdr:pic>
      <xdr:nvPicPr>
        <xdr:cNvPr id="64" name="Picture 63" descr="NXP Semiconductors stock logo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013BD0D9-A532-4389-97A3-64342515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7094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266700</xdr:colOff>
      <xdr:row>192</xdr:row>
      <xdr:rowOff>106680</xdr:rowOff>
    </xdr:to>
    <xdr:pic>
      <xdr:nvPicPr>
        <xdr:cNvPr id="65" name="Picture 64" descr="Cintas Co. stock logo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22B1FD1-2C7C-487C-ACAA-DDD62F7C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8220"/>
          <a:ext cx="2667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266700</xdr:colOff>
      <xdr:row>195</xdr:row>
      <xdr:rowOff>152400</xdr:rowOff>
    </xdr:to>
    <xdr:pic>
      <xdr:nvPicPr>
        <xdr:cNvPr id="66" name="Picture 65" descr="Vanguard Total International Bond ETF stock logo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58A7C4A-D070-42D4-AD22-14660669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67380"/>
          <a:ext cx="2667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266700</xdr:colOff>
      <xdr:row>198</xdr:row>
      <xdr:rowOff>266700</xdr:rowOff>
    </xdr:to>
    <xdr:pic>
      <xdr:nvPicPr>
        <xdr:cNvPr id="67" name="Picture 66" descr="Lululemon Athletica Inc. stock logo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17A7D081-7501-4E8A-9B77-4167B6F2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304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266700</xdr:colOff>
      <xdr:row>201</xdr:row>
      <xdr:rowOff>76200</xdr:rowOff>
    </xdr:to>
    <xdr:pic>
      <xdr:nvPicPr>
        <xdr:cNvPr id="68" name="Picture 67" descr="Marvell Technology, Inc. stock logo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32139F1-7716-49C4-8692-E2E11487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95340"/>
          <a:ext cx="266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266700</xdr:colOff>
      <xdr:row>204</xdr:row>
      <xdr:rowOff>144780</xdr:rowOff>
    </xdr:to>
    <xdr:pic>
      <xdr:nvPicPr>
        <xdr:cNvPr id="69" name="Picture 68" descr="Baidu, Inc. stock logo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69F8DE66-3FCF-49B5-B443-CC15E99C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6026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266700</xdr:colOff>
      <xdr:row>207</xdr:row>
      <xdr:rowOff>259080</xdr:rowOff>
    </xdr:to>
    <xdr:pic>
      <xdr:nvPicPr>
        <xdr:cNvPr id="70" name="Picture 69" descr="Fortinet, Inc. stock logo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940FB566-326C-49E7-BC4A-04D9C4C7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9178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266700</xdr:colOff>
      <xdr:row>211</xdr:row>
      <xdr:rowOff>76200</xdr:rowOff>
    </xdr:to>
    <xdr:pic>
      <xdr:nvPicPr>
        <xdr:cNvPr id="71" name="Picture 70" descr="Old Dominion Freight Line, Inc. stock logo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08A88E6-1C84-4855-8979-D8A51636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909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266700</xdr:colOff>
      <xdr:row>213</xdr:row>
      <xdr:rowOff>60960</xdr:rowOff>
    </xdr:to>
    <xdr:pic>
      <xdr:nvPicPr>
        <xdr:cNvPr id="72" name="Picture 71" descr="PACCAR Inc stock logo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C5DEB4C-A09D-4AE1-A238-A1CBA0A3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46360"/>
          <a:ext cx="26670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266700</xdr:rowOff>
    </xdr:to>
    <xdr:pic>
      <xdr:nvPicPr>
        <xdr:cNvPr id="73" name="Picture 72" descr="Autodesk, Inc. stock logo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1696C35-3DD1-4120-BAFC-116D7BA5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531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266700</xdr:colOff>
      <xdr:row>219</xdr:row>
      <xdr:rowOff>68580</xdr:rowOff>
    </xdr:to>
    <xdr:pic>
      <xdr:nvPicPr>
        <xdr:cNvPr id="74" name="Picture 73" descr="Keurig Dr Pepper Inc. stock logo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E72BE0DE-7F5F-4A65-A8FC-5387734F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52300"/>
          <a:ext cx="266700" cy="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266700</xdr:colOff>
      <xdr:row>222</xdr:row>
      <xdr:rowOff>160020</xdr:rowOff>
    </xdr:to>
    <xdr:pic>
      <xdr:nvPicPr>
        <xdr:cNvPr id="75" name="Picture 74" descr="Microchip Technology Incorporated stock logo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EDD5DCB3-3DC1-4A5E-B3BA-B33E14FE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34340"/>
          <a:ext cx="2667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266700</xdr:colOff>
      <xdr:row>225</xdr:row>
      <xdr:rowOff>121920</xdr:rowOff>
    </xdr:to>
    <xdr:pic>
      <xdr:nvPicPr>
        <xdr:cNvPr id="76" name="Picture 75" descr="Paychex, Inc. stock logo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5301E875-BA30-4497-9CC3-3265B4CA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82140"/>
          <a:ext cx="2667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266700</xdr:colOff>
      <xdr:row>228</xdr:row>
      <xdr:rowOff>152400</xdr:rowOff>
    </xdr:to>
    <xdr:pic>
      <xdr:nvPicPr>
        <xdr:cNvPr id="77" name="Picture 76" descr="The Kraft Heinz Company stock logo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DA1E6518-7FDA-4C66-9BB7-91CF0EA9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13660"/>
          <a:ext cx="2667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266700</xdr:colOff>
      <xdr:row>231</xdr:row>
      <xdr:rowOff>266700</xdr:rowOff>
    </xdr:to>
    <xdr:pic>
      <xdr:nvPicPr>
        <xdr:cNvPr id="78" name="Picture 77" descr="Copart, Inc. stock logo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4581E8C-9465-42F9-ABE9-19602A74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2806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266700</xdr:colOff>
      <xdr:row>234</xdr:row>
      <xdr:rowOff>266700</xdr:rowOff>
    </xdr:to>
    <xdr:pic>
      <xdr:nvPicPr>
        <xdr:cNvPr id="79" name="Picture 78" descr="JD.com, Inc. stock logo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26CB8513-BD5C-4CF5-A178-6005A28D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272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266700</xdr:colOff>
      <xdr:row>237</xdr:row>
      <xdr:rowOff>137160</xdr:rowOff>
    </xdr:to>
    <xdr:pic>
      <xdr:nvPicPr>
        <xdr:cNvPr id="80" name="Picture 79" descr="ON Semiconductor Corporation stock logo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6F622EB2-7310-4210-82F8-04F3E329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26380"/>
          <a:ext cx="2667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266700</xdr:colOff>
      <xdr:row>240</xdr:row>
      <xdr:rowOff>60960</xdr:rowOff>
    </xdr:to>
    <xdr:pic>
      <xdr:nvPicPr>
        <xdr:cNvPr id="81" name="Picture 80" descr="CrowdStrike Holdings, Inc. stock logo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E4F2AF4C-F841-4960-A400-9DBBC699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91300"/>
          <a:ext cx="26670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266700</xdr:colOff>
      <xdr:row>243</xdr:row>
      <xdr:rowOff>30480</xdr:rowOff>
    </xdr:to>
    <xdr:pic>
      <xdr:nvPicPr>
        <xdr:cNvPr id="82" name="Picture 81" descr="Seagen Inc. stock logo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7ED12526-B50B-47A8-9FF2-EA9A655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73340"/>
          <a:ext cx="266700" cy="3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266700</xdr:colOff>
      <xdr:row>247</xdr:row>
      <xdr:rowOff>76200</xdr:rowOff>
    </xdr:to>
    <xdr:pic>
      <xdr:nvPicPr>
        <xdr:cNvPr id="83" name="Picture 82" descr="Moderna, Inc. stock logo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3C1D68A5-AD5D-4D37-A129-31506FCA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8012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266700</xdr:colOff>
      <xdr:row>249</xdr:row>
      <xdr:rowOff>266700</xdr:rowOff>
    </xdr:to>
    <xdr:pic>
      <xdr:nvPicPr>
        <xdr:cNvPr id="84" name="Picture 83" descr="American Electric Power Company, Inc. stock logo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064B853-BFD0-4267-A6A0-82F5DA20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1164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266700</xdr:colOff>
      <xdr:row>252</xdr:row>
      <xdr:rowOff>266700</xdr:rowOff>
    </xdr:to>
    <xdr:pic>
      <xdr:nvPicPr>
        <xdr:cNvPr id="85" name="Picture 84" descr="Ross Stores, Inc. stock logo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CF383A2-26B8-45CE-A135-7C6FB859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656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256</xdr:row>
      <xdr:rowOff>76200</xdr:rowOff>
    </xdr:to>
    <xdr:pic>
      <xdr:nvPicPr>
        <xdr:cNvPr id="86" name="Picture 85" descr="iShares 20+ Year Treasury Bond ETF stock logo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A1F79A42-E19B-4DAD-8607-5E22C438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5860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266700</xdr:colOff>
      <xdr:row>258</xdr:row>
      <xdr:rowOff>114300</xdr:rowOff>
    </xdr:to>
    <xdr:pic>
      <xdr:nvPicPr>
        <xdr:cNvPr id="87" name="Picture 86" descr="The Trade Desk, Inc. stock logo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5EED281E-A252-479D-BA70-5FF83350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3876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266700</xdr:colOff>
      <xdr:row>262</xdr:row>
      <xdr:rowOff>68580</xdr:rowOff>
    </xdr:to>
    <xdr:pic>
      <xdr:nvPicPr>
        <xdr:cNvPr id="88" name="Picture 87" descr="Vanguard Intermediate-Term Corporate Bond ETF stock logo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8688E8C2-B5A5-4145-A3DC-8949B4DA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20800"/>
          <a:ext cx="26670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266700</xdr:colOff>
      <xdr:row>264</xdr:row>
      <xdr:rowOff>144780</xdr:rowOff>
    </xdr:to>
    <xdr:pic>
      <xdr:nvPicPr>
        <xdr:cNvPr id="89" name="Picture 88" descr="Exelon Co. stock logo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8035085-4FDB-4F12-8C71-24243A17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66720"/>
          <a:ext cx="2667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266700</xdr:colOff>
      <xdr:row>267</xdr:row>
      <xdr:rowOff>83820</xdr:rowOff>
    </xdr:to>
    <xdr:pic>
      <xdr:nvPicPr>
        <xdr:cNvPr id="90" name="Picture 89" descr="Biogen Inc. stock logo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0CD9D7A1-1701-4E43-B22C-64B95B88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65880"/>
          <a:ext cx="266700" cy="8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266700</xdr:colOff>
      <xdr:row>270</xdr:row>
      <xdr:rowOff>99060</xdr:rowOff>
    </xdr:to>
    <xdr:pic>
      <xdr:nvPicPr>
        <xdr:cNvPr id="91" name="Picture 90" descr="Interactive Brokers Group, Inc. stock logo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C8D7DCD0-E0EB-45BE-9F70-6809FB9B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65040"/>
          <a:ext cx="2667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467</xdr:row>
      <xdr:rowOff>167640</xdr:rowOff>
    </xdr:from>
    <xdr:to>
      <xdr:col>24</xdr:col>
      <xdr:colOff>144780</xdr:colOff>
      <xdr:row>496</xdr:row>
      <xdr:rowOff>175260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45F5FC-DD01-4DDA-84AB-D57CFEABB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500</xdr:row>
      <xdr:rowOff>0</xdr:rowOff>
    </xdr:from>
    <xdr:to>
      <xdr:col>12</xdr:col>
      <xdr:colOff>1871603</xdr:colOff>
      <xdr:row>528</xdr:row>
      <xdr:rowOff>95767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7B9634-F491-482D-9C69-DF31BC08C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236220</xdr:colOff>
      <xdr:row>1</xdr:row>
      <xdr:rowOff>53340</xdr:rowOff>
    </xdr:from>
    <xdr:to>
      <xdr:col>24</xdr:col>
      <xdr:colOff>525780</xdr:colOff>
      <xdr:row>29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DB616-8075-4F44-AADB-3EF977E79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230482</xdr:colOff>
      <xdr:row>31</xdr:row>
      <xdr:rowOff>4704</xdr:rowOff>
    </xdr:from>
    <xdr:to>
      <xdr:col>24</xdr:col>
      <xdr:colOff>328412</xdr:colOff>
      <xdr:row>59</xdr:row>
      <xdr:rowOff>58045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8319F0-537F-490A-B686-0139A49D9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3669</xdr:colOff>
      <xdr:row>0</xdr:row>
      <xdr:rowOff>0</xdr:rowOff>
    </xdr:from>
    <xdr:to>
      <xdr:col>42</xdr:col>
      <xdr:colOff>514490</xdr:colOff>
      <xdr:row>28</xdr:row>
      <xdr:rowOff>79962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51A30C-ACC5-4309-9F34-D07FDEC6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190500</xdr:rowOff>
    </xdr:to>
    <xdr:sp macro="" textlink="">
      <xdr:nvSpPr>
        <xdr:cNvPr id="4097" name="AutoShape 1" descr="https://solutions.vwdservices.com/customers/degiro.nl/charts/static-chart?issueid=319919&amp;width=50&amp;height=25&amp;userIdentifier=53322">
          <a:extLst>
            <a:ext uri="{FF2B5EF4-FFF2-40B4-BE49-F238E27FC236}">
              <a16:creationId xmlns:a16="http://schemas.microsoft.com/office/drawing/2014/main" id="{18E68352-A400-4E16-877D-F6E2018D720F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381000</xdr:colOff>
      <xdr:row>7</xdr:row>
      <xdr:rowOff>190500</xdr:rowOff>
    </xdr:to>
    <xdr:sp macro="" textlink="">
      <xdr:nvSpPr>
        <xdr:cNvPr id="4098" name="AutoShape 2" descr="https://solutions.vwdservices.com/customers/degiro.nl/charts/static-chart?issueid=485013849&amp;width=50&amp;height=25&amp;userIdentifier=53322">
          <a:extLst>
            <a:ext uri="{FF2B5EF4-FFF2-40B4-BE49-F238E27FC236}">
              <a16:creationId xmlns:a16="http://schemas.microsoft.com/office/drawing/2014/main" id="{06FE63C5-FC3D-47DD-84D6-7B2CA1A06833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381000</xdr:colOff>
      <xdr:row>10</xdr:row>
      <xdr:rowOff>190500</xdr:rowOff>
    </xdr:to>
    <xdr:sp macro="" textlink="">
      <xdr:nvSpPr>
        <xdr:cNvPr id="4099" name="AutoShape 3" descr="https://solutions.vwdservices.com/customers/degiro.nl/charts/static-chart?issueid=480012040&amp;width=50&amp;height=25&amp;userIdentifier=53322">
          <a:extLst>
            <a:ext uri="{FF2B5EF4-FFF2-40B4-BE49-F238E27FC236}">
              <a16:creationId xmlns:a16="http://schemas.microsoft.com/office/drawing/2014/main" id="{A268CFD5-898A-49F1-B90F-1A6BA5D9E686}"/>
            </a:ext>
          </a:extLst>
        </xdr:cNvPr>
        <xdr:cNvSpPr>
          <a:spLocks noChangeAspect="1" noChangeArrowheads="1"/>
        </xdr:cNvSpPr>
      </xdr:nvSpPr>
      <xdr:spPr bwMode="auto">
        <a:xfrm>
          <a:off x="0" y="16459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381000</xdr:colOff>
      <xdr:row>13</xdr:row>
      <xdr:rowOff>190500</xdr:rowOff>
    </xdr:to>
    <xdr:sp macro="" textlink="">
      <xdr:nvSpPr>
        <xdr:cNvPr id="4100" name="AutoShape 4" descr="https://solutions.vwdservices.com/customers/degiro.nl/charts/static-chart?issueid=550645&amp;width=50&amp;height=25&amp;userIdentifier=53322">
          <a:extLst>
            <a:ext uri="{FF2B5EF4-FFF2-40B4-BE49-F238E27FC236}">
              <a16:creationId xmlns:a16="http://schemas.microsoft.com/office/drawing/2014/main" id="{78CD3F0E-F703-4685-B414-1426F077621D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381000</xdr:colOff>
      <xdr:row>16</xdr:row>
      <xdr:rowOff>190500</xdr:rowOff>
    </xdr:to>
    <xdr:sp macro="" textlink="">
      <xdr:nvSpPr>
        <xdr:cNvPr id="4101" name="AutoShape 5" descr="https://solutions.vwdservices.com/customers/degiro.nl/charts/static-chart?issueid=485014666&amp;width=50&amp;height=25&amp;userIdentifier=53322">
          <a:extLst>
            <a:ext uri="{FF2B5EF4-FFF2-40B4-BE49-F238E27FC236}">
              <a16:creationId xmlns:a16="http://schemas.microsoft.com/office/drawing/2014/main" id="{CF7EF0F5-7C37-4235-8C73-5E0D3B9159CB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381000</xdr:colOff>
      <xdr:row>21</xdr:row>
      <xdr:rowOff>0</xdr:rowOff>
    </xdr:to>
    <xdr:sp macro="" textlink="">
      <xdr:nvSpPr>
        <xdr:cNvPr id="4102" name="AutoShape 6" descr="https://solutions.vwdservices.com/customers/degiro.nl/charts/static-chart?issueid=61114463&amp;width=50&amp;height=25&amp;userIdentifier=53322">
          <a:extLst>
            <a:ext uri="{FF2B5EF4-FFF2-40B4-BE49-F238E27FC236}">
              <a16:creationId xmlns:a16="http://schemas.microsoft.com/office/drawing/2014/main" id="{AFBB96A4-B188-4584-B757-E562092C14B9}"/>
            </a:ext>
          </a:extLst>
        </xdr:cNvPr>
        <xdr:cNvSpPr>
          <a:spLocks noChangeAspect="1" noChangeArrowheads="1"/>
        </xdr:cNvSpPr>
      </xdr:nvSpPr>
      <xdr:spPr bwMode="auto">
        <a:xfrm>
          <a:off x="0" y="32918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381000</xdr:colOff>
      <xdr:row>24</xdr:row>
      <xdr:rowOff>190500</xdr:rowOff>
    </xdr:to>
    <xdr:sp macro="" textlink="">
      <xdr:nvSpPr>
        <xdr:cNvPr id="4103" name="AutoShape 7" descr="https://solutions.vwdservices.com/customers/degiro.nl/charts/static-chart?issueid=480015396&amp;width=50&amp;height=25&amp;userIdentifier=53322">
          <a:extLst>
            <a:ext uri="{FF2B5EF4-FFF2-40B4-BE49-F238E27FC236}">
              <a16:creationId xmlns:a16="http://schemas.microsoft.com/office/drawing/2014/main" id="{82B26ADB-51FA-4F50-9F07-FE4C83668E81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381000</xdr:colOff>
      <xdr:row>27</xdr:row>
      <xdr:rowOff>190500</xdr:rowOff>
    </xdr:to>
    <xdr:sp macro="" textlink="">
      <xdr:nvSpPr>
        <xdr:cNvPr id="4104" name="AutoShape 8" descr="https://solutions.vwdservices.com/customers/degiro.nl/charts/static-chart?issueid=198401&amp;width=50&amp;height=25&amp;userIdentifier=53322">
          <a:extLst>
            <a:ext uri="{FF2B5EF4-FFF2-40B4-BE49-F238E27FC236}">
              <a16:creationId xmlns:a16="http://schemas.microsoft.com/office/drawing/2014/main" id="{57F75C1F-73C4-4781-9295-61185141805B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381000</xdr:colOff>
      <xdr:row>30</xdr:row>
      <xdr:rowOff>190500</xdr:rowOff>
    </xdr:to>
    <xdr:sp macro="" textlink="">
      <xdr:nvSpPr>
        <xdr:cNvPr id="4105" name="AutoShape 9" descr="https://solutions.vwdservices.com/customers/degiro.nl/charts/static-chart?issueid=360044423&amp;width=50&amp;height=25&amp;userIdentifier=53322">
          <a:extLst>
            <a:ext uri="{FF2B5EF4-FFF2-40B4-BE49-F238E27FC236}">
              <a16:creationId xmlns:a16="http://schemas.microsoft.com/office/drawing/2014/main" id="{48D77559-C6DA-488D-A5AB-0FC58FB177AF}"/>
            </a:ext>
          </a:extLst>
        </xdr:cNvPr>
        <xdr:cNvSpPr>
          <a:spLocks noChangeAspect="1" noChangeArrowheads="1"/>
        </xdr:cNvSpPr>
      </xdr:nvSpPr>
      <xdr:spPr bwMode="auto">
        <a:xfrm>
          <a:off x="0" y="49377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381000</xdr:colOff>
      <xdr:row>33</xdr:row>
      <xdr:rowOff>190500</xdr:rowOff>
    </xdr:to>
    <xdr:sp macro="" textlink="">
      <xdr:nvSpPr>
        <xdr:cNvPr id="4106" name="AutoShape 10" descr="https://solutions.vwdservices.com/customers/degiro.nl/charts/static-chart?issueid=381656&amp;width=50&amp;height=25&amp;userIdentifier=53322">
          <a:extLst>
            <a:ext uri="{FF2B5EF4-FFF2-40B4-BE49-F238E27FC236}">
              <a16:creationId xmlns:a16="http://schemas.microsoft.com/office/drawing/2014/main" id="{90D43A59-EE4D-48E3-982A-64D374DAA0FA}"/>
            </a:ext>
          </a:extLst>
        </xdr:cNvPr>
        <xdr:cNvSpPr>
          <a:spLocks noChangeAspect="1" noChangeArrowheads="1"/>
        </xdr:cNvSpPr>
      </xdr:nvSpPr>
      <xdr:spPr bwMode="auto">
        <a:xfrm>
          <a:off x="0" y="54864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381000</xdr:colOff>
      <xdr:row>2</xdr:row>
      <xdr:rowOff>190500</xdr:rowOff>
    </xdr:to>
    <xdr:sp macro="" textlink="">
      <xdr:nvSpPr>
        <xdr:cNvPr id="4107" name="AutoShape 11" descr="https://solutions.vwdservices.com/customers/degiro.nl/charts/static-chart?issueid=319919&amp;width=50&amp;height=25&amp;userIdentifier=53322">
          <a:extLst>
            <a:ext uri="{FF2B5EF4-FFF2-40B4-BE49-F238E27FC236}">
              <a16:creationId xmlns:a16="http://schemas.microsoft.com/office/drawing/2014/main" id="{CB5475E6-C202-403E-BB0E-7D49DF9DDD47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828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190500</xdr:rowOff>
    </xdr:to>
    <xdr:sp macro="" textlink="">
      <xdr:nvSpPr>
        <xdr:cNvPr id="4108" name="AutoShape 12" descr="https://solutions.vwdservices.com/customers/degiro.nl/charts/static-chart?issueid=485013849&amp;width=50&amp;height=25&amp;userIdentifier=53322">
          <a:extLst>
            <a:ext uri="{FF2B5EF4-FFF2-40B4-BE49-F238E27FC236}">
              <a16:creationId xmlns:a16="http://schemas.microsoft.com/office/drawing/2014/main" id="{636F3361-BCF4-4693-8439-B22F902CE99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3657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190500</xdr:rowOff>
    </xdr:to>
    <xdr:sp macro="" textlink="">
      <xdr:nvSpPr>
        <xdr:cNvPr id="4109" name="AutoShape 13" descr="https://solutions.vwdservices.com/customers/degiro.nl/charts/static-chart?issueid=480012040&amp;width=50&amp;height=25&amp;userIdentifier=53322">
          <a:extLst>
            <a:ext uri="{FF2B5EF4-FFF2-40B4-BE49-F238E27FC236}">
              <a16:creationId xmlns:a16="http://schemas.microsoft.com/office/drawing/2014/main" id="{F8A53807-B31E-4BC7-A198-29E626F49E73}"/>
            </a:ext>
          </a:extLst>
        </xdr:cNvPr>
        <xdr:cNvSpPr>
          <a:spLocks noChangeAspect="1" noChangeArrowheads="1"/>
        </xdr:cNvSpPr>
      </xdr:nvSpPr>
      <xdr:spPr bwMode="auto">
        <a:xfrm>
          <a:off x="7924800" y="5486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190500</xdr:rowOff>
    </xdr:to>
    <xdr:sp macro="" textlink="">
      <xdr:nvSpPr>
        <xdr:cNvPr id="4110" name="AutoShape 14" descr="https://solutions.vwdservices.com/customers/degiro.nl/charts/static-chart?issueid=550645&amp;width=50&amp;height=25&amp;userIdentifier=53322">
          <a:extLst>
            <a:ext uri="{FF2B5EF4-FFF2-40B4-BE49-F238E27FC236}">
              <a16:creationId xmlns:a16="http://schemas.microsoft.com/office/drawing/2014/main" id="{7E5FDAE7-74F3-42DD-9325-096B1831CAB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7315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381000</xdr:colOff>
      <xdr:row>6</xdr:row>
      <xdr:rowOff>190500</xdr:rowOff>
    </xdr:to>
    <xdr:sp macro="" textlink="">
      <xdr:nvSpPr>
        <xdr:cNvPr id="4111" name="AutoShape 15" descr="https://solutions.vwdservices.com/customers/degiro.nl/charts/static-chart?issueid=485014666&amp;width=50&amp;height=25&amp;userIdentifier=53322">
          <a:extLst>
            <a:ext uri="{FF2B5EF4-FFF2-40B4-BE49-F238E27FC236}">
              <a16:creationId xmlns:a16="http://schemas.microsoft.com/office/drawing/2014/main" id="{E893771F-D8BF-465C-A2A9-71A4025E312C}"/>
            </a:ext>
          </a:extLst>
        </xdr:cNvPr>
        <xdr:cNvSpPr>
          <a:spLocks noChangeAspect="1" noChangeArrowheads="1"/>
        </xdr:cNvSpPr>
      </xdr:nvSpPr>
      <xdr:spPr bwMode="auto">
        <a:xfrm>
          <a:off x="7924800" y="9144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381000</xdr:colOff>
      <xdr:row>7</xdr:row>
      <xdr:rowOff>190500</xdr:rowOff>
    </xdr:to>
    <xdr:sp macro="" textlink="">
      <xdr:nvSpPr>
        <xdr:cNvPr id="4112" name="AutoShape 16" descr="https://solutions.vwdservices.com/customers/degiro.nl/charts/static-chart?issueid=61114463&amp;width=50&amp;height=25&amp;userIdentifier=53322">
          <a:extLst>
            <a:ext uri="{FF2B5EF4-FFF2-40B4-BE49-F238E27FC236}">
              <a16:creationId xmlns:a16="http://schemas.microsoft.com/office/drawing/2014/main" id="{6FF692C7-34A2-4DBF-9CC7-3D8229DC0B1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0972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381000</xdr:colOff>
      <xdr:row>8</xdr:row>
      <xdr:rowOff>190500</xdr:rowOff>
    </xdr:to>
    <xdr:sp macro="" textlink="">
      <xdr:nvSpPr>
        <xdr:cNvPr id="4113" name="AutoShape 17" descr="https://solutions.vwdservices.com/customers/degiro.nl/charts/static-chart?issueid=480015396&amp;width=50&amp;height=25&amp;userIdentifier=53322">
          <a:extLst>
            <a:ext uri="{FF2B5EF4-FFF2-40B4-BE49-F238E27FC236}">
              <a16:creationId xmlns:a16="http://schemas.microsoft.com/office/drawing/2014/main" id="{7A3FF704-E266-446E-8B9F-C9F23328A22F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2801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381000</xdr:colOff>
      <xdr:row>9</xdr:row>
      <xdr:rowOff>190500</xdr:rowOff>
    </xdr:to>
    <xdr:sp macro="" textlink="">
      <xdr:nvSpPr>
        <xdr:cNvPr id="4114" name="AutoShape 18" descr="https://solutions.vwdservices.com/customers/degiro.nl/charts/static-chart?issueid=198401&amp;width=50&amp;height=25&amp;userIdentifier=53322">
          <a:extLst>
            <a:ext uri="{FF2B5EF4-FFF2-40B4-BE49-F238E27FC236}">
              <a16:creationId xmlns:a16="http://schemas.microsoft.com/office/drawing/2014/main" id="{B71CE98B-EDD2-4F73-A92B-B749CF1A0558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4630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381000</xdr:colOff>
      <xdr:row>10</xdr:row>
      <xdr:rowOff>190500</xdr:rowOff>
    </xdr:to>
    <xdr:sp macro="" textlink="">
      <xdr:nvSpPr>
        <xdr:cNvPr id="4115" name="AutoShape 19" descr="https://solutions.vwdservices.com/customers/degiro.nl/charts/static-chart?issueid=360044423&amp;width=50&amp;height=25&amp;userIdentifier=53322">
          <a:extLst>
            <a:ext uri="{FF2B5EF4-FFF2-40B4-BE49-F238E27FC236}">
              <a16:creationId xmlns:a16="http://schemas.microsoft.com/office/drawing/2014/main" id="{DF615270-DA99-4471-8869-4A181F7891E1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6459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381000</xdr:colOff>
      <xdr:row>11</xdr:row>
      <xdr:rowOff>190500</xdr:rowOff>
    </xdr:to>
    <xdr:sp macro="" textlink="">
      <xdr:nvSpPr>
        <xdr:cNvPr id="4116" name="AutoShape 20" descr="https://solutions.vwdservices.com/customers/degiro.nl/charts/static-chart?issueid=381656&amp;width=50&amp;height=25&amp;userIdentifier=53322">
          <a:extLst>
            <a:ext uri="{FF2B5EF4-FFF2-40B4-BE49-F238E27FC236}">
              <a16:creationId xmlns:a16="http://schemas.microsoft.com/office/drawing/2014/main" id="{FA8704F9-D351-4859-8433-AEFA0A2710F3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8288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1013460</xdr:colOff>
      <xdr:row>79</xdr:row>
      <xdr:rowOff>83820</xdr:rowOff>
    </xdr:to>
    <xdr:pic>
      <xdr:nvPicPr>
        <xdr:cNvPr id="23" name="Picture 22" descr="dividendos">
          <a:extLst>
            <a:ext uri="{FF2B5EF4-FFF2-40B4-BE49-F238E27FC236}">
              <a16:creationId xmlns:a16="http://schemas.microsoft.com/office/drawing/2014/main" id="{7B74A3C6-12D4-4DB1-8307-6CB87134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6423660" cy="758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5</xdr:col>
      <xdr:colOff>945667</xdr:colOff>
      <xdr:row>35</xdr:row>
      <xdr:rowOff>106900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6D713-1486-48C8-B7F7-7556F54B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56760"/>
          <a:ext cx="9076207" cy="25376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87</xdr:row>
      <xdr:rowOff>0</xdr:rowOff>
    </xdr:from>
    <xdr:ext cx="381000" cy="190500"/>
    <xdr:sp macro="" textlink="">
      <xdr:nvSpPr>
        <xdr:cNvPr id="25" name="AutoShape 1" descr="https://solutions.vwdservices.com/customers/degiro.nl/charts/static-chart?issueid=319919&amp;width=50&amp;height=25&amp;userIdentifier=53322">
          <a:extLst>
            <a:ext uri="{FF2B5EF4-FFF2-40B4-BE49-F238E27FC236}">
              <a16:creationId xmlns:a16="http://schemas.microsoft.com/office/drawing/2014/main" id="{A063D540-6B6B-4DDC-A233-E6E39497919A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8153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90</xdr:row>
      <xdr:rowOff>0</xdr:rowOff>
    </xdr:from>
    <xdr:ext cx="381000" cy="190500"/>
    <xdr:sp macro="" textlink="">
      <xdr:nvSpPr>
        <xdr:cNvPr id="26" name="AutoShape 2" descr="https://solutions.vwdservices.com/customers/degiro.nl/charts/static-chart?issueid=485013849&amp;width=50&amp;height=25&amp;userIdentifier=53322">
          <a:extLst>
            <a:ext uri="{FF2B5EF4-FFF2-40B4-BE49-F238E27FC236}">
              <a16:creationId xmlns:a16="http://schemas.microsoft.com/office/drawing/2014/main" id="{D9A8967E-14EA-4A9C-8059-C3F2AEF19380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4097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81000" cy="190500"/>
    <xdr:sp macro="" textlink="">
      <xdr:nvSpPr>
        <xdr:cNvPr id="27" name="AutoShape 3" descr="https://solutions.vwdservices.com/customers/degiro.nl/charts/static-chart?issueid=480012040&amp;width=50&amp;height=25&amp;userIdentifier=53322">
          <a:extLst>
            <a:ext uri="{FF2B5EF4-FFF2-40B4-BE49-F238E27FC236}">
              <a16:creationId xmlns:a16="http://schemas.microsoft.com/office/drawing/2014/main" id="{F784CFA2-E2F6-422A-ACD8-4167AD700BF3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20040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85</xdr:row>
      <xdr:rowOff>0</xdr:rowOff>
    </xdr:from>
    <xdr:ext cx="381000" cy="190500"/>
    <xdr:sp macro="" textlink="">
      <xdr:nvSpPr>
        <xdr:cNvPr id="28" name="AutoShape 11" descr="https://solutions.vwdservices.com/customers/degiro.nl/charts/static-chart?issueid=319919&amp;width=50&amp;height=25&amp;userIdentifier=53322">
          <a:extLst>
            <a:ext uri="{FF2B5EF4-FFF2-40B4-BE49-F238E27FC236}">
              <a16:creationId xmlns:a16="http://schemas.microsoft.com/office/drawing/2014/main" id="{BB614C4C-1CA8-4CD9-AA4E-361015A423D9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4191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81000" cy="190500"/>
    <xdr:sp macro="" textlink="">
      <xdr:nvSpPr>
        <xdr:cNvPr id="29" name="AutoShape 12" descr="https://solutions.vwdservices.com/customers/degiro.nl/charts/static-chart?issueid=485013849&amp;width=50&amp;height=25&amp;userIdentifier=53322">
          <a:extLst>
            <a:ext uri="{FF2B5EF4-FFF2-40B4-BE49-F238E27FC236}">
              <a16:creationId xmlns:a16="http://schemas.microsoft.com/office/drawing/2014/main" id="{9FEB2187-C82D-420B-BB32-EBC88600B0DD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6172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81000" cy="190500"/>
    <xdr:sp macro="" textlink="">
      <xdr:nvSpPr>
        <xdr:cNvPr id="30" name="AutoShape 13" descr="https://solutions.vwdservices.com/customers/degiro.nl/charts/static-chart?issueid=480012040&amp;width=50&amp;height=25&amp;userIdentifier=53322">
          <a:extLst>
            <a:ext uri="{FF2B5EF4-FFF2-40B4-BE49-F238E27FC236}">
              <a16:creationId xmlns:a16="http://schemas.microsoft.com/office/drawing/2014/main" id="{1922DC7D-4668-4F1A-AA66-BA45AAD7B8FB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8153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81000" cy="190500"/>
    <xdr:sp macro="" textlink="">
      <xdr:nvSpPr>
        <xdr:cNvPr id="31" name="AutoShape 14" descr="https://solutions.vwdservices.com/customers/degiro.nl/charts/static-chart?issueid=550645&amp;width=50&amp;height=25&amp;userIdentifier=53322">
          <a:extLst>
            <a:ext uri="{FF2B5EF4-FFF2-40B4-BE49-F238E27FC236}">
              <a16:creationId xmlns:a16="http://schemas.microsoft.com/office/drawing/2014/main" id="{048F9690-877D-40CE-877D-5B124146C306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0134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81000" cy="190500"/>
    <xdr:sp macro="" textlink="">
      <xdr:nvSpPr>
        <xdr:cNvPr id="32" name="AutoShape 15" descr="https://solutions.vwdservices.com/customers/degiro.nl/charts/static-chart?issueid=485014666&amp;width=50&amp;height=25&amp;userIdentifier=53322">
          <a:extLst>
            <a:ext uri="{FF2B5EF4-FFF2-40B4-BE49-F238E27FC236}">
              <a16:creationId xmlns:a16="http://schemas.microsoft.com/office/drawing/2014/main" id="{03C5CF1C-CF68-414E-952C-ECE8CE898EF5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2115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90</xdr:row>
      <xdr:rowOff>0</xdr:rowOff>
    </xdr:from>
    <xdr:ext cx="381000" cy="190500"/>
    <xdr:sp macro="" textlink="">
      <xdr:nvSpPr>
        <xdr:cNvPr id="33" name="AutoShape 16" descr="https://solutions.vwdservices.com/customers/degiro.nl/charts/static-chart?issueid=61114463&amp;width=50&amp;height=25&amp;userIdentifier=53322">
          <a:extLst>
            <a:ext uri="{FF2B5EF4-FFF2-40B4-BE49-F238E27FC236}">
              <a16:creationId xmlns:a16="http://schemas.microsoft.com/office/drawing/2014/main" id="{99C4CA47-64B3-4428-A8E1-580E57F83034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4097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381000" cy="190500"/>
    <xdr:sp macro="" textlink="">
      <xdr:nvSpPr>
        <xdr:cNvPr id="34" name="AutoShape 17" descr="https://solutions.vwdservices.com/customers/degiro.nl/charts/static-chart?issueid=480015396&amp;width=50&amp;height=25&amp;userIdentifier=53322">
          <a:extLst>
            <a:ext uri="{FF2B5EF4-FFF2-40B4-BE49-F238E27FC236}">
              <a16:creationId xmlns:a16="http://schemas.microsoft.com/office/drawing/2014/main" id="{EF083ADA-0151-42A6-A79D-E0C55A0D9769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60782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381000" cy="190500"/>
    <xdr:sp macro="" textlink="">
      <xdr:nvSpPr>
        <xdr:cNvPr id="35" name="AutoShape 18" descr="https://solutions.vwdservices.com/customers/degiro.nl/charts/static-chart?issueid=198401&amp;width=50&amp;height=25&amp;userIdentifier=53322">
          <a:extLst>
            <a:ext uri="{FF2B5EF4-FFF2-40B4-BE49-F238E27FC236}">
              <a16:creationId xmlns:a16="http://schemas.microsoft.com/office/drawing/2014/main" id="{716E2455-5010-422D-9FAD-56D78C10F33A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180594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81000" cy="190500"/>
    <xdr:sp macro="" textlink="">
      <xdr:nvSpPr>
        <xdr:cNvPr id="36" name="AutoShape 19" descr="https://solutions.vwdservices.com/customers/degiro.nl/charts/static-chart?issueid=360044423&amp;width=50&amp;height=25&amp;userIdentifier=53322">
          <a:extLst>
            <a:ext uri="{FF2B5EF4-FFF2-40B4-BE49-F238E27FC236}">
              <a16:creationId xmlns:a16="http://schemas.microsoft.com/office/drawing/2014/main" id="{C3FC5BAC-1C75-4598-B03B-A8F2227C2A61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200406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81000" cy="190500"/>
    <xdr:sp macro="" textlink="">
      <xdr:nvSpPr>
        <xdr:cNvPr id="37" name="AutoShape 20" descr="https://solutions.vwdservices.com/customers/degiro.nl/charts/static-chart?issueid=381656&amp;width=50&amp;height=25&amp;userIdentifier=53322">
          <a:extLst>
            <a:ext uri="{FF2B5EF4-FFF2-40B4-BE49-F238E27FC236}">
              <a16:creationId xmlns:a16="http://schemas.microsoft.com/office/drawing/2014/main" id="{4C06E113-3E9D-4602-85DC-B1F339B87B14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220218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rkets.businessinsider.com/stocks/bkr-stock" TargetMode="External"/><Relationship Id="rId21" Type="http://schemas.openxmlformats.org/officeDocument/2006/relationships/hyperlink" Target="https://markets.businessinsider.com/stocks/avgo-stock" TargetMode="External"/><Relationship Id="rId42" Type="http://schemas.openxmlformats.org/officeDocument/2006/relationships/hyperlink" Target="https://markets.businessinsider.com/stocks/fast-stock" TargetMode="External"/><Relationship Id="rId63" Type="http://schemas.openxmlformats.org/officeDocument/2006/relationships/hyperlink" Target="https://markets.businessinsider.com/stocks/mu-stock" TargetMode="External"/><Relationship Id="rId84" Type="http://schemas.openxmlformats.org/officeDocument/2006/relationships/hyperlink" Target="https://markets.businessinsider.com/stocks/siri-stock" TargetMode="External"/><Relationship Id="rId138" Type="http://schemas.openxmlformats.org/officeDocument/2006/relationships/hyperlink" Target="https://markets.businessinsider.com/stocks/ea-stock" TargetMode="External"/><Relationship Id="rId159" Type="http://schemas.openxmlformats.org/officeDocument/2006/relationships/hyperlink" Target="https://markets.businessinsider.com/stocks/meli-stock" TargetMode="External"/><Relationship Id="rId170" Type="http://schemas.openxmlformats.org/officeDocument/2006/relationships/hyperlink" Target="https://markets.businessinsider.com/stocks/orly-stock" TargetMode="External"/><Relationship Id="rId191" Type="http://schemas.openxmlformats.org/officeDocument/2006/relationships/hyperlink" Target="https://markets.businessinsider.com/stocks/wba-stock" TargetMode="External"/><Relationship Id="rId205" Type="http://schemas.openxmlformats.org/officeDocument/2006/relationships/hyperlink" Target="https://markets.businessinsider.com/stocks/adi-stock" TargetMode="External"/><Relationship Id="rId226" Type="http://schemas.openxmlformats.org/officeDocument/2006/relationships/hyperlink" Target="https://markets.businessinsider.com/stocks/cost-stock" TargetMode="External"/><Relationship Id="rId247" Type="http://schemas.openxmlformats.org/officeDocument/2006/relationships/hyperlink" Target="https://markets.businessinsider.com/stocks/jd-stock" TargetMode="External"/><Relationship Id="rId107" Type="http://schemas.openxmlformats.org/officeDocument/2006/relationships/hyperlink" Target="https://markets.businessinsider.com/stocks/aep-stock" TargetMode="External"/><Relationship Id="rId268" Type="http://schemas.openxmlformats.org/officeDocument/2006/relationships/hyperlink" Target="https://markets.businessinsider.com/stocks/on-stock" TargetMode="External"/><Relationship Id="rId289" Type="http://schemas.openxmlformats.org/officeDocument/2006/relationships/hyperlink" Target="https://markets.businessinsider.com/stocks/wday-stock" TargetMode="External"/><Relationship Id="rId11" Type="http://schemas.openxmlformats.org/officeDocument/2006/relationships/hyperlink" Target="https://markets.businessinsider.com/stocks/anss-stock" TargetMode="External"/><Relationship Id="rId32" Type="http://schemas.openxmlformats.org/officeDocument/2006/relationships/hyperlink" Target="https://markets.businessinsider.com/stocks/crwd-stock" TargetMode="External"/><Relationship Id="rId53" Type="http://schemas.openxmlformats.org/officeDocument/2006/relationships/hyperlink" Target="https://markets.businessinsider.com/stocks/kdp-stock" TargetMode="External"/><Relationship Id="rId74" Type="http://schemas.openxmlformats.org/officeDocument/2006/relationships/hyperlink" Target="https://markets.businessinsider.com/stocks/pcar-stock" TargetMode="External"/><Relationship Id="rId128" Type="http://schemas.openxmlformats.org/officeDocument/2006/relationships/hyperlink" Target="https://markets.businessinsider.com/stocks/cprt-stock" TargetMode="External"/><Relationship Id="rId149" Type="http://schemas.openxmlformats.org/officeDocument/2006/relationships/hyperlink" Target="https://markets.businessinsider.com/stocks/intu-stock" TargetMode="External"/><Relationship Id="rId5" Type="http://schemas.openxmlformats.org/officeDocument/2006/relationships/hyperlink" Target="https://markets.businessinsider.com/stocks/goog-stock" TargetMode="External"/><Relationship Id="rId95" Type="http://schemas.openxmlformats.org/officeDocument/2006/relationships/hyperlink" Target="https://markets.businessinsider.com/stocks/xel-stock" TargetMode="External"/><Relationship Id="rId160" Type="http://schemas.openxmlformats.org/officeDocument/2006/relationships/hyperlink" Target="https://markets.businessinsider.com/stocks/meta-stock" TargetMode="External"/><Relationship Id="rId181" Type="http://schemas.openxmlformats.org/officeDocument/2006/relationships/hyperlink" Target="https://markets.businessinsider.com/stocks/rost-stock" TargetMode="External"/><Relationship Id="rId216" Type="http://schemas.openxmlformats.org/officeDocument/2006/relationships/hyperlink" Target="https://markets.businessinsider.com/stocks/avgo-stock" TargetMode="External"/><Relationship Id="rId237" Type="http://schemas.openxmlformats.org/officeDocument/2006/relationships/hyperlink" Target="https://markets.businessinsider.com/stocks/fast-stock" TargetMode="External"/><Relationship Id="rId258" Type="http://schemas.openxmlformats.org/officeDocument/2006/relationships/hyperlink" Target="https://markets.businessinsider.com/stocks/mu-stock" TargetMode="External"/><Relationship Id="rId279" Type="http://schemas.openxmlformats.org/officeDocument/2006/relationships/hyperlink" Target="https://markets.businessinsider.com/stocks/siri-stock" TargetMode="External"/><Relationship Id="rId22" Type="http://schemas.openxmlformats.org/officeDocument/2006/relationships/hyperlink" Target="https://markets.businessinsider.com/stocks/cdns-stock" TargetMode="External"/><Relationship Id="rId43" Type="http://schemas.openxmlformats.org/officeDocument/2006/relationships/hyperlink" Target="https://markets.businessinsider.com/stocks/ftnt-stock" TargetMode="External"/><Relationship Id="rId64" Type="http://schemas.openxmlformats.org/officeDocument/2006/relationships/hyperlink" Target="https://markets.businessinsider.com/stocks/msft-stock" TargetMode="External"/><Relationship Id="rId118" Type="http://schemas.openxmlformats.org/officeDocument/2006/relationships/hyperlink" Target="https://markets.businessinsider.com/stocks/biib-stock" TargetMode="External"/><Relationship Id="rId139" Type="http://schemas.openxmlformats.org/officeDocument/2006/relationships/hyperlink" Target="https://markets.businessinsider.com/stocks/enph-stock" TargetMode="External"/><Relationship Id="rId290" Type="http://schemas.openxmlformats.org/officeDocument/2006/relationships/hyperlink" Target="https://markets.businessinsider.com/stocks/xel-stock" TargetMode="External"/><Relationship Id="rId85" Type="http://schemas.openxmlformats.org/officeDocument/2006/relationships/hyperlink" Target="https://markets.businessinsider.com/stocks/sbux-stock" TargetMode="External"/><Relationship Id="rId150" Type="http://schemas.openxmlformats.org/officeDocument/2006/relationships/hyperlink" Target="https://markets.businessinsider.com/stocks/isrg-stock" TargetMode="External"/><Relationship Id="rId171" Type="http://schemas.openxmlformats.org/officeDocument/2006/relationships/hyperlink" Target="https://markets.businessinsider.com/stocks/odfl-stock" TargetMode="External"/><Relationship Id="rId192" Type="http://schemas.openxmlformats.org/officeDocument/2006/relationships/hyperlink" Target="https://markets.businessinsider.com/stocks/wbd-stock" TargetMode="External"/><Relationship Id="rId206" Type="http://schemas.openxmlformats.org/officeDocument/2006/relationships/hyperlink" Target="https://markets.businessinsider.com/stocks/anss-stock" TargetMode="External"/><Relationship Id="rId227" Type="http://schemas.openxmlformats.org/officeDocument/2006/relationships/hyperlink" Target="https://markets.businessinsider.com/stocks/crwd-stock" TargetMode="External"/><Relationship Id="rId248" Type="http://schemas.openxmlformats.org/officeDocument/2006/relationships/hyperlink" Target="https://markets.businessinsider.com/stocks/kdp-stock" TargetMode="External"/><Relationship Id="rId269" Type="http://schemas.openxmlformats.org/officeDocument/2006/relationships/hyperlink" Target="https://markets.businessinsider.com/stocks/pcar-stock" TargetMode="External"/><Relationship Id="rId12" Type="http://schemas.openxmlformats.org/officeDocument/2006/relationships/hyperlink" Target="https://markets.businessinsider.com/stocks/amat-stock" TargetMode="External"/><Relationship Id="rId33" Type="http://schemas.openxmlformats.org/officeDocument/2006/relationships/hyperlink" Target="https://markets.businessinsider.com/stocks/csx-stock" TargetMode="External"/><Relationship Id="rId108" Type="http://schemas.openxmlformats.org/officeDocument/2006/relationships/hyperlink" Target="https://markets.businessinsider.com/stocks/amgn-stock" TargetMode="External"/><Relationship Id="rId129" Type="http://schemas.openxmlformats.org/officeDocument/2006/relationships/hyperlink" Target="https://markets.businessinsider.com/stocks/csgp-stock" TargetMode="External"/><Relationship Id="rId280" Type="http://schemas.openxmlformats.org/officeDocument/2006/relationships/hyperlink" Target="https://markets.businessinsider.com/stocks/sbux-stock" TargetMode="External"/><Relationship Id="rId54" Type="http://schemas.openxmlformats.org/officeDocument/2006/relationships/hyperlink" Target="https://markets.businessinsider.com/stocks/klac-stock" TargetMode="External"/><Relationship Id="rId75" Type="http://schemas.openxmlformats.org/officeDocument/2006/relationships/hyperlink" Target="https://markets.businessinsider.com/stocks/panw-stock" TargetMode="External"/><Relationship Id="rId96" Type="http://schemas.openxmlformats.org/officeDocument/2006/relationships/hyperlink" Target="https://markets.businessinsider.com/stocks/zm-stock" TargetMode="External"/><Relationship Id="rId140" Type="http://schemas.openxmlformats.org/officeDocument/2006/relationships/hyperlink" Target="https://markets.businessinsider.com/stocks/exc-stock" TargetMode="External"/><Relationship Id="rId161" Type="http://schemas.openxmlformats.org/officeDocument/2006/relationships/hyperlink" Target="https://markets.businessinsider.com/stocks/mchp-stock" TargetMode="External"/><Relationship Id="rId182" Type="http://schemas.openxmlformats.org/officeDocument/2006/relationships/hyperlink" Target="https://markets.businessinsider.com/stocks/sgen-stock" TargetMode="External"/><Relationship Id="rId217" Type="http://schemas.openxmlformats.org/officeDocument/2006/relationships/hyperlink" Target="https://markets.businessinsider.com/stocks/cdns-stock" TargetMode="External"/><Relationship Id="rId6" Type="http://schemas.openxmlformats.org/officeDocument/2006/relationships/hyperlink" Target="https://markets.businessinsider.com/stocks/amzn-stock" TargetMode="External"/><Relationship Id="rId238" Type="http://schemas.openxmlformats.org/officeDocument/2006/relationships/hyperlink" Target="https://markets.businessinsider.com/stocks/ftnt-stock" TargetMode="External"/><Relationship Id="rId259" Type="http://schemas.openxmlformats.org/officeDocument/2006/relationships/hyperlink" Target="https://markets.businessinsider.com/stocks/msft-stock" TargetMode="External"/><Relationship Id="rId23" Type="http://schemas.openxmlformats.org/officeDocument/2006/relationships/hyperlink" Target="https://markets.businessinsider.com/stocks/chtr-stock" TargetMode="External"/><Relationship Id="rId119" Type="http://schemas.openxmlformats.org/officeDocument/2006/relationships/hyperlink" Target="https://markets.businessinsider.com/stocks/bkng-stock" TargetMode="External"/><Relationship Id="rId270" Type="http://schemas.openxmlformats.org/officeDocument/2006/relationships/hyperlink" Target="https://markets.businessinsider.com/stocks/panw-stock" TargetMode="External"/><Relationship Id="rId291" Type="http://schemas.openxmlformats.org/officeDocument/2006/relationships/hyperlink" Target="https://markets.businessinsider.com/stocks/zm-stock" TargetMode="External"/><Relationship Id="rId44" Type="http://schemas.openxmlformats.org/officeDocument/2006/relationships/hyperlink" Target="https://markets.businessinsider.com/stocks/gild-stock" TargetMode="External"/><Relationship Id="rId65" Type="http://schemas.openxmlformats.org/officeDocument/2006/relationships/hyperlink" Target="https://markets.businessinsider.com/stocks/mrna-stock" TargetMode="External"/><Relationship Id="rId86" Type="http://schemas.openxmlformats.org/officeDocument/2006/relationships/hyperlink" Target="https://markets.businessinsider.com/stocks/snps-stock" TargetMode="External"/><Relationship Id="rId130" Type="http://schemas.openxmlformats.org/officeDocument/2006/relationships/hyperlink" Target="https://markets.businessinsider.com/stocks/cost-stock" TargetMode="External"/><Relationship Id="rId151" Type="http://schemas.openxmlformats.org/officeDocument/2006/relationships/hyperlink" Target="https://markets.businessinsider.com/stocks/jd-stock" TargetMode="External"/><Relationship Id="rId172" Type="http://schemas.openxmlformats.org/officeDocument/2006/relationships/hyperlink" Target="https://markets.businessinsider.com/stocks/on-stock" TargetMode="External"/><Relationship Id="rId193" Type="http://schemas.openxmlformats.org/officeDocument/2006/relationships/hyperlink" Target="https://markets.businessinsider.com/stocks/wday-stock" TargetMode="External"/><Relationship Id="rId207" Type="http://schemas.openxmlformats.org/officeDocument/2006/relationships/hyperlink" Target="https://markets.businessinsider.com/stocks/amat-stock" TargetMode="External"/><Relationship Id="rId228" Type="http://schemas.openxmlformats.org/officeDocument/2006/relationships/hyperlink" Target="https://markets.businessinsider.com/stocks/csx-stock" TargetMode="External"/><Relationship Id="rId249" Type="http://schemas.openxmlformats.org/officeDocument/2006/relationships/hyperlink" Target="https://markets.businessinsider.com/stocks/klac-stock" TargetMode="External"/><Relationship Id="rId13" Type="http://schemas.openxmlformats.org/officeDocument/2006/relationships/hyperlink" Target="https://markets.businessinsider.com/stocks/asml-stock" TargetMode="External"/><Relationship Id="rId109" Type="http://schemas.openxmlformats.org/officeDocument/2006/relationships/hyperlink" Target="https://markets.businessinsider.com/stocks/adi-stock" TargetMode="External"/><Relationship Id="rId260" Type="http://schemas.openxmlformats.org/officeDocument/2006/relationships/hyperlink" Target="https://markets.businessinsider.com/stocks/mrna-stock" TargetMode="External"/><Relationship Id="rId281" Type="http://schemas.openxmlformats.org/officeDocument/2006/relationships/hyperlink" Target="https://markets.businessinsider.com/stocks/snps-stock" TargetMode="External"/><Relationship Id="rId34" Type="http://schemas.openxmlformats.org/officeDocument/2006/relationships/hyperlink" Target="https://markets.businessinsider.com/stocks/ddog-stock" TargetMode="External"/><Relationship Id="rId50" Type="http://schemas.openxmlformats.org/officeDocument/2006/relationships/hyperlink" Target="https://markets.businessinsider.com/stocks/intu-stock" TargetMode="External"/><Relationship Id="rId55" Type="http://schemas.openxmlformats.org/officeDocument/2006/relationships/hyperlink" Target="https://markets.businessinsider.com/stocks/lrcx-stock" TargetMode="External"/><Relationship Id="rId76" Type="http://schemas.openxmlformats.org/officeDocument/2006/relationships/hyperlink" Target="https://markets.businessinsider.com/stocks/payx-stock" TargetMode="External"/><Relationship Id="rId97" Type="http://schemas.openxmlformats.org/officeDocument/2006/relationships/hyperlink" Target="https://markets.businessinsider.com/index/components/nasdaq_100?p=1" TargetMode="External"/><Relationship Id="rId104" Type="http://schemas.openxmlformats.org/officeDocument/2006/relationships/hyperlink" Target="https://markets.businessinsider.com/stocks/goog-stock" TargetMode="External"/><Relationship Id="rId120" Type="http://schemas.openxmlformats.org/officeDocument/2006/relationships/hyperlink" Target="https://markets.businessinsider.com/stocks/avgo-stock" TargetMode="External"/><Relationship Id="rId125" Type="http://schemas.openxmlformats.org/officeDocument/2006/relationships/hyperlink" Target="https://markets.businessinsider.com/stocks/ctsh-stock" TargetMode="External"/><Relationship Id="rId141" Type="http://schemas.openxmlformats.org/officeDocument/2006/relationships/hyperlink" Target="https://markets.businessinsider.com/stocks/fast-stock" TargetMode="External"/><Relationship Id="rId146" Type="http://schemas.openxmlformats.org/officeDocument/2006/relationships/hyperlink" Target="https://markets.businessinsider.com/stocks/idxx-stock" TargetMode="External"/><Relationship Id="rId167" Type="http://schemas.openxmlformats.org/officeDocument/2006/relationships/hyperlink" Target="https://markets.businessinsider.com/stocks/nflx-stock" TargetMode="External"/><Relationship Id="rId188" Type="http://schemas.openxmlformats.org/officeDocument/2006/relationships/hyperlink" Target="https://markets.businessinsider.com/stocks/tmus-stock" TargetMode="External"/><Relationship Id="rId7" Type="http://schemas.openxmlformats.org/officeDocument/2006/relationships/hyperlink" Target="https://markets.businessinsider.com/stocks/amd-stock" TargetMode="External"/><Relationship Id="rId71" Type="http://schemas.openxmlformats.org/officeDocument/2006/relationships/hyperlink" Target="https://markets.businessinsider.com/stocks/orly-stock" TargetMode="External"/><Relationship Id="rId92" Type="http://schemas.openxmlformats.org/officeDocument/2006/relationships/hyperlink" Target="https://markets.businessinsider.com/stocks/wba-stock" TargetMode="External"/><Relationship Id="rId162" Type="http://schemas.openxmlformats.org/officeDocument/2006/relationships/hyperlink" Target="https://markets.businessinsider.com/stocks/mu-stock" TargetMode="External"/><Relationship Id="rId183" Type="http://schemas.openxmlformats.org/officeDocument/2006/relationships/hyperlink" Target="https://markets.businessinsider.com/stocks/siri-stock" TargetMode="External"/><Relationship Id="rId213" Type="http://schemas.openxmlformats.org/officeDocument/2006/relationships/hyperlink" Target="https://markets.businessinsider.com/stocks/bkr-stock" TargetMode="External"/><Relationship Id="rId218" Type="http://schemas.openxmlformats.org/officeDocument/2006/relationships/hyperlink" Target="https://markets.businessinsider.com/stocks/chtr-stock" TargetMode="External"/><Relationship Id="rId234" Type="http://schemas.openxmlformats.org/officeDocument/2006/relationships/hyperlink" Target="https://markets.businessinsider.com/stocks/ea-stock" TargetMode="External"/><Relationship Id="rId239" Type="http://schemas.openxmlformats.org/officeDocument/2006/relationships/hyperlink" Target="https://markets.businessinsider.com/stocks/gild-stock" TargetMode="External"/><Relationship Id="rId2" Type="http://schemas.openxmlformats.org/officeDocument/2006/relationships/hyperlink" Target="https://markets.businessinsider.com/stocks/abnb-stock" TargetMode="External"/><Relationship Id="rId29" Type="http://schemas.openxmlformats.org/officeDocument/2006/relationships/hyperlink" Target="https://markets.businessinsider.com/stocks/cprt-stock" TargetMode="External"/><Relationship Id="rId250" Type="http://schemas.openxmlformats.org/officeDocument/2006/relationships/hyperlink" Target="https://markets.businessinsider.com/stocks/lrcx-stock" TargetMode="External"/><Relationship Id="rId255" Type="http://schemas.openxmlformats.org/officeDocument/2006/relationships/hyperlink" Target="https://markets.businessinsider.com/stocks/meli-stock" TargetMode="External"/><Relationship Id="rId271" Type="http://schemas.openxmlformats.org/officeDocument/2006/relationships/hyperlink" Target="https://markets.businessinsider.com/stocks/payx-stock" TargetMode="External"/><Relationship Id="rId276" Type="http://schemas.openxmlformats.org/officeDocument/2006/relationships/hyperlink" Target="https://markets.businessinsider.com/stocks/regn-stock" TargetMode="External"/><Relationship Id="rId292" Type="http://schemas.openxmlformats.org/officeDocument/2006/relationships/printerSettings" Target="../printerSettings/printerSettings3.bin"/><Relationship Id="rId24" Type="http://schemas.openxmlformats.org/officeDocument/2006/relationships/hyperlink" Target="https://markets.businessinsider.com/stocks/ctas-stock" TargetMode="External"/><Relationship Id="rId40" Type="http://schemas.openxmlformats.org/officeDocument/2006/relationships/hyperlink" Target="https://markets.businessinsider.com/stocks/enph-stock" TargetMode="External"/><Relationship Id="rId45" Type="http://schemas.openxmlformats.org/officeDocument/2006/relationships/hyperlink" Target="https://markets.businessinsider.com/stocks/gfs-stock" TargetMode="External"/><Relationship Id="rId66" Type="http://schemas.openxmlformats.org/officeDocument/2006/relationships/hyperlink" Target="https://markets.businessinsider.com/stocks/mdlz-stock" TargetMode="External"/><Relationship Id="rId87" Type="http://schemas.openxmlformats.org/officeDocument/2006/relationships/hyperlink" Target="https://markets.businessinsider.com/stocks/tsla-stock" TargetMode="External"/><Relationship Id="rId110" Type="http://schemas.openxmlformats.org/officeDocument/2006/relationships/hyperlink" Target="https://markets.businessinsider.com/stocks/anss-stock" TargetMode="External"/><Relationship Id="rId115" Type="http://schemas.openxmlformats.org/officeDocument/2006/relationships/hyperlink" Target="https://markets.businessinsider.com/stocks/adsk-stock" TargetMode="External"/><Relationship Id="rId131" Type="http://schemas.openxmlformats.org/officeDocument/2006/relationships/hyperlink" Target="https://markets.businessinsider.com/stocks/crwd-stock" TargetMode="External"/><Relationship Id="rId136" Type="http://schemas.openxmlformats.org/officeDocument/2006/relationships/hyperlink" Target="https://markets.businessinsider.com/stocks/dltr-stock" TargetMode="External"/><Relationship Id="rId157" Type="http://schemas.openxmlformats.org/officeDocument/2006/relationships/hyperlink" Target="https://markets.businessinsider.com/stocks/mar-stock" TargetMode="External"/><Relationship Id="rId178" Type="http://schemas.openxmlformats.org/officeDocument/2006/relationships/hyperlink" Target="https://markets.businessinsider.com/stocks/pep-stock" TargetMode="External"/><Relationship Id="rId61" Type="http://schemas.openxmlformats.org/officeDocument/2006/relationships/hyperlink" Target="https://markets.businessinsider.com/stocks/meta-stock" TargetMode="External"/><Relationship Id="rId82" Type="http://schemas.openxmlformats.org/officeDocument/2006/relationships/hyperlink" Target="https://markets.businessinsider.com/stocks/rost-stock" TargetMode="External"/><Relationship Id="rId152" Type="http://schemas.openxmlformats.org/officeDocument/2006/relationships/hyperlink" Target="https://markets.businessinsider.com/stocks/kdp-stock" TargetMode="External"/><Relationship Id="rId173" Type="http://schemas.openxmlformats.org/officeDocument/2006/relationships/hyperlink" Target="https://markets.businessinsider.com/stocks/pcar-stock" TargetMode="External"/><Relationship Id="rId194" Type="http://schemas.openxmlformats.org/officeDocument/2006/relationships/hyperlink" Target="https://markets.businessinsider.com/stocks/xel-stock" TargetMode="External"/><Relationship Id="rId199" Type="http://schemas.openxmlformats.org/officeDocument/2006/relationships/hyperlink" Target="https://markets.businessinsider.com/stocks/googl-stock" TargetMode="External"/><Relationship Id="rId203" Type="http://schemas.openxmlformats.org/officeDocument/2006/relationships/hyperlink" Target="https://markets.businessinsider.com/stocks/aep-stock" TargetMode="External"/><Relationship Id="rId208" Type="http://schemas.openxmlformats.org/officeDocument/2006/relationships/hyperlink" Target="https://markets.businessinsider.com/stocks/asml-stock" TargetMode="External"/><Relationship Id="rId229" Type="http://schemas.openxmlformats.org/officeDocument/2006/relationships/hyperlink" Target="https://markets.businessinsider.com/stocks/ddog-stock" TargetMode="External"/><Relationship Id="rId19" Type="http://schemas.openxmlformats.org/officeDocument/2006/relationships/hyperlink" Target="https://markets.businessinsider.com/stocks/biib-stock" TargetMode="External"/><Relationship Id="rId224" Type="http://schemas.openxmlformats.org/officeDocument/2006/relationships/hyperlink" Target="https://markets.businessinsider.com/stocks/cprt-stock" TargetMode="External"/><Relationship Id="rId240" Type="http://schemas.openxmlformats.org/officeDocument/2006/relationships/hyperlink" Target="https://markets.businessinsider.com/stocks/gfs-stock" TargetMode="External"/><Relationship Id="rId245" Type="http://schemas.openxmlformats.org/officeDocument/2006/relationships/hyperlink" Target="https://markets.businessinsider.com/stocks/intu-stock" TargetMode="External"/><Relationship Id="rId261" Type="http://schemas.openxmlformats.org/officeDocument/2006/relationships/hyperlink" Target="https://markets.businessinsider.com/stocks/mdlz-stock" TargetMode="External"/><Relationship Id="rId266" Type="http://schemas.openxmlformats.org/officeDocument/2006/relationships/hyperlink" Target="https://markets.businessinsider.com/stocks/orly-stock" TargetMode="External"/><Relationship Id="rId287" Type="http://schemas.openxmlformats.org/officeDocument/2006/relationships/hyperlink" Target="https://markets.businessinsider.com/stocks/wba-stock" TargetMode="External"/><Relationship Id="rId14" Type="http://schemas.openxmlformats.org/officeDocument/2006/relationships/hyperlink" Target="https://markets.businessinsider.com/stocks/azn-stock" TargetMode="External"/><Relationship Id="rId30" Type="http://schemas.openxmlformats.org/officeDocument/2006/relationships/hyperlink" Target="https://markets.businessinsider.com/stocks/csgp-stock" TargetMode="External"/><Relationship Id="rId35" Type="http://schemas.openxmlformats.org/officeDocument/2006/relationships/hyperlink" Target="https://markets.businessinsider.com/stocks/dxcm-stock" TargetMode="External"/><Relationship Id="rId56" Type="http://schemas.openxmlformats.org/officeDocument/2006/relationships/hyperlink" Target="https://markets.businessinsider.com/stocks/lcid-stock" TargetMode="External"/><Relationship Id="rId77" Type="http://schemas.openxmlformats.org/officeDocument/2006/relationships/hyperlink" Target="https://markets.businessinsider.com/stocks/pypl-stock" TargetMode="External"/><Relationship Id="rId100" Type="http://schemas.openxmlformats.org/officeDocument/2006/relationships/hyperlink" Target="https://markets.businessinsider.com/stocks/adbe-stock" TargetMode="External"/><Relationship Id="rId105" Type="http://schemas.openxmlformats.org/officeDocument/2006/relationships/hyperlink" Target="https://markets.businessinsider.com/stocks/amzn-stock" TargetMode="External"/><Relationship Id="rId126" Type="http://schemas.openxmlformats.org/officeDocument/2006/relationships/hyperlink" Target="https://markets.businessinsider.com/stocks/cmcsa-stock" TargetMode="External"/><Relationship Id="rId147" Type="http://schemas.openxmlformats.org/officeDocument/2006/relationships/hyperlink" Target="https://markets.businessinsider.com/stocks/ilmn-stock" TargetMode="External"/><Relationship Id="rId168" Type="http://schemas.openxmlformats.org/officeDocument/2006/relationships/hyperlink" Target="https://markets.businessinsider.com/stocks/nvda-stock" TargetMode="External"/><Relationship Id="rId282" Type="http://schemas.openxmlformats.org/officeDocument/2006/relationships/hyperlink" Target="https://markets.businessinsider.com/stocks/tsla-stock" TargetMode="External"/><Relationship Id="rId8" Type="http://schemas.openxmlformats.org/officeDocument/2006/relationships/hyperlink" Target="https://markets.businessinsider.com/stocks/aep-stock" TargetMode="External"/><Relationship Id="rId51" Type="http://schemas.openxmlformats.org/officeDocument/2006/relationships/hyperlink" Target="https://markets.businessinsider.com/stocks/isrg-stock" TargetMode="External"/><Relationship Id="rId72" Type="http://schemas.openxmlformats.org/officeDocument/2006/relationships/hyperlink" Target="https://markets.businessinsider.com/stocks/odfl-stock" TargetMode="External"/><Relationship Id="rId93" Type="http://schemas.openxmlformats.org/officeDocument/2006/relationships/hyperlink" Target="https://markets.businessinsider.com/stocks/wbd-stock" TargetMode="External"/><Relationship Id="rId98" Type="http://schemas.openxmlformats.org/officeDocument/2006/relationships/hyperlink" Target="https://www.marketscreener.com/quote/index/NASDAQ-100-4946/components/" TargetMode="External"/><Relationship Id="rId121" Type="http://schemas.openxmlformats.org/officeDocument/2006/relationships/hyperlink" Target="https://markets.businessinsider.com/stocks/cdns-stock" TargetMode="External"/><Relationship Id="rId142" Type="http://schemas.openxmlformats.org/officeDocument/2006/relationships/hyperlink" Target="https://markets.businessinsider.com/stocks/ftnt-stock" TargetMode="External"/><Relationship Id="rId163" Type="http://schemas.openxmlformats.org/officeDocument/2006/relationships/hyperlink" Target="https://markets.businessinsider.com/stocks/msft-stock" TargetMode="External"/><Relationship Id="rId184" Type="http://schemas.openxmlformats.org/officeDocument/2006/relationships/hyperlink" Target="https://markets.businessinsider.com/stocks/sbux-stock" TargetMode="External"/><Relationship Id="rId189" Type="http://schemas.openxmlformats.org/officeDocument/2006/relationships/hyperlink" Target="https://markets.businessinsider.com/stocks/vrsk-stock" TargetMode="External"/><Relationship Id="rId219" Type="http://schemas.openxmlformats.org/officeDocument/2006/relationships/hyperlink" Target="https://markets.businessinsider.com/stocks/ctas-stock" TargetMode="External"/><Relationship Id="rId3" Type="http://schemas.openxmlformats.org/officeDocument/2006/relationships/hyperlink" Target="https://markets.businessinsider.com/stocks/algn-stock" TargetMode="External"/><Relationship Id="rId214" Type="http://schemas.openxmlformats.org/officeDocument/2006/relationships/hyperlink" Target="https://markets.businessinsider.com/stocks/biib-stock" TargetMode="External"/><Relationship Id="rId230" Type="http://schemas.openxmlformats.org/officeDocument/2006/relationships/hyperlink" Target="https://markets.businessinsider.com/stocks/dxcm-stock" TargetMode="External"/><Relationship Id="rId235" Type="http://schemas.openxmlformats.org/officeDocument/2006/relationships/hyperlink" Target="https://markets.businessinsider.com/stocks/enph-stock" TargetMode="External"/><Relationship Id="rId251" Type="http://schemas.openxmlformats.org/officeDocument/2006/relationships/hyperlink" Target="https://markets.businessinsider.com/stocks/lcid-stock" TargetMode="External"/><Relationship Id="rId256" Type="http://schemas.openxmlformats.org/officeDocument/2006/relationships/hyperlink" Target="https://markets.businessinsider.com/stocks/meta-stock" TargetMode="External"/><Relationship Id="rId277" Type="http://schemas.openxmlformats.org/officeDocument/2006/relationships/hyperlink" Target="https://markets.businessinsider.com/stocks/rost-stock" TargetMode="External"/><Relationship Id="rId25" Type="http://schemas.openxmlformats.org/officeDocument/2006/relationships/hyperlink" Target="https://markets.businessinsider.com/stocks/csco-stock" TargetMode="External"/><Relationship Id="rId46" Type="http://schemas.openxmlformats.org/officeDocument/2006/relationships/hyperlink" Target="https://markets.businessinsider.com/stocks/hon-stock" TargetMode="External"/><Relationship Id="rId67" Type="http://schemas.openxmlformats.org/officeDocument/2006/relationships/hyperlink" Target="https://markets.businessinsider.com/stocks/mnst-stock" TargetMode="External"/><Relationship Id="rId116" Type="http://schemas.openxmlformats.org/officeDocument/2006/relationships/hyperlink" Target="https://markets.businessinsider.com/stocks/adp-stock" TargetMode="External"/><Relationship Id="rId137" Type="http://schemas.openxmlformats.org/officeDocument/2006/relationships/hyperlink" Target="https://markets.businessinsider.com/stocks/ebay-stock" TargetMode="External"/><Relationship Id="rId158" Type="http://schemas.openxmlformats.org/officeDocument/2006/relationships/hyperlink" Target="https://markets.businessinsider.com/stocks/mrvl-stock" TargetMode="External"/><Relationship Id="rId272" Type="http://schemas.openxmlformats.org/officeDocument/2006/relationships/hyperlink" Target="https://markets.businessinsider.com/stocks/pypl-stock" TargetMode="External"/><Relationship Id="rId20" Type="http://schemas.openxmlformats.org/officeDocument/2006/relationships/hyperlink" Target="https://markets.businessinsider.com/stocks/bkng-stock" TargetMode="External"/><Relationship Id="rId41" Type="http://schemas.openxmlformats.org/officeDocument/2006/relationships/hyperlink" Target="https://markets.businessinsider.com/stocks/exc-stock" TargetMode="External"/><Relationship Id="rId62" Type="http://schemas.openxmlformats.org/officeDocument/2006/relationships/hyperlink" Target="https://markets.businessinsider.com/stocks/mchp-stock" TargetMode="External"/><Relationship Id="rId83" Type="http://schemas.openxmlformats.org/officeDocument/2006/relationships/hyperlink" Target="https://markets.businessinsider.com/stocks/sgen-stock" TargetMode="External"/><Relationship Id="rId88" Type="http://schemas.openxmlformats.org/officeDocument/2006/relationships/hyperlink" Target="https://markets.businessinsider.com/stocks/khc-stock" TargetMode="External"/><Relationship Id="rId111" Type="http://schemas.openxmlformats.org/officeDocument/2006/relationships/hyperlink" Target="https://markets.businessinsider.com/stocks/amat-stock" TargetMode="External"/><Relationship Id="rId132" Type="http://schemas.openxmlformats.org/officeDocument/2006/relationships/hyperlink" Target="https://markets.businessinsider.com/stocks/csx-stock" TargetMode="External"/><Relationship Id="rId153" Type="http://schemas.openxmlformats.org/officeDocument/2006/relationships/hyperlink" Target="https://markets.businessinsider.com/stocks/klac-stock" TargetMode="External"/><Relationship Id="rId174" Type="http://schemas.openxmlformats.org/officeDocument/2006/relationships/hyperlink" Target="https://markets.businessinsider.com/stocks/panw-stock" TargetMode="External"/><Relationship Id="rId179" Type="http://schemas.openxmlformats.org/officeDocument/2006/relationships/hyperlink" Target="https://markets.businessinsider.com/stocks/qcom-stock" TargetMode="External"/><Relationship Id="rId195" Type="http://schemas.openxmlformats.org/officeDocument/2006/relationships/hyperlink" Target="https://markets.businessinsider.com/stocks/zm-stock" TargetMode="External"/><Relationship Id="rId209" Type="http://schemas.openxmlformats.org/officeDocument/2006/relationships/hyperlink" Target="https://markets.businessinsider.com/stocks/azn-stock" TargetMode="External"/><Relationship Id="rId190" Type="http://schemas.openxmlformats.org/officeDocument/2006/relationships/hyperlink" Target="https://markets.businessinsider.com/stocks/vrtx-stock" TargetMode="External"/><Relationship Id="rId204" Type="http://schemas.openxmlformats.org/officeDocument/2006/relationships/hyperlink" Target="https://markets.businessinsider.com/stocks/amgn-stock" TargetMode="External"/><Relationship Id="rId220" Type="http://schemas.openxmlformats.org/officeDocument/2006/relationships/hyperlink" Target="https://markets.businessinsider.com/stocks/csco-stock" TargetMode="External"/><Relationship Id="rId225" Type="http://schemas.openxmlformats.org/officeDocument/2006/relationships/hyperlink" Target="https://markets.businessinsider.com/stocks/csgp-stock" TargetMode="External"/><Relationship Id="rId241" Type="http://schemas.openxmlformats.org/officeDocument/2006/relationships/hyperlink" Target="https://markets.businessinsider.com/stocks/hon-stock" TargetMode="External"/><Relationship Id="rId246" Type="http://schemas.openxmlformats.org/officeDocument/2006/relationships/hyperlink" Target="https://markets.businessinsider.com/stocks/isrg-stock" TargetMode="External"/><Relationship Id="rId267" Type="http://schemas.openxmlformats.org/officeDocument/2006/relationships/hyperlink" Target="https://markets.businessinsider.com/stocks/odfl-stock" TargetMode="External"/><Relationship Id="rId288" Type="http://schemas.openxmlformats.org/officeDocument/2006/relationships/hyperlink" Target="https://markets.businessinsider.com/stocks/wbd-stock" TargetMode="External"/><Relationship Id="rId15" Type="http://schemas.openxmlformats.org/officeDocument/2006/relationships/hyperlink" Target="https://markets.businessinsider.com/stocks/team-stock" TargetMode="External"/><Relationship Id="rId36" Type="http://schemas.openxmlformats.org/officeDocument/2006/relationships/hyperlink" Target="https://markets.businessinsider.com/stocks/fang-stock" TargetMode="External"/><Relationship Id="rId57" Type="http://schemas.openxmlformats.org/officeDocument/2006/relationships/hyperlink" Target="https://markets.businessinsider.com/stocks/lulu-stock" TargetMode="External"/><Relationship Id="rId106" Type="http://schemas.openxmlformats.org/officeDocument/2006/relationships/hyperlink" Target="https://markets.businessinsider.com/stocks/amd-stock" TargetMode="External"/><Relationship Id="rId127" Type="http://schemas.openxmlformats.org/officeDocument/2006/relationships/hyperlink" Target="https://markets.businessinsider.com/stocks/ceg-stock" TargetMode="External"/><Relationship Id="rId262" Type="http://schemas.openxmlformats.org/officeDocument/2006/relationships/hyperlink" Target="https://markets.businessinsider.com/stocks/mnst-stock" TargetMode="External"/><Relationship Id="rId283" Type="http://schemas.openxmlformats.org/officeDocument/2006/relationships/hyperlink" Target="https://markets.businessinsider.com/stocks/khc-stock" TargetMode="External"/><Relationship Id="rId10" Type="http://schemas.openxmlformats.org/officeDocument/2006/relationships/hyperlink" Target="https://markets.businessinsider.com/stocks/adi-stock" TargetMode="External"/><Relationship Id="rId31" Type="http://schemas.openxmlformats.org/officeDocument/2006/relationships/hyperlink" Target="https://markets.businessinsider.com/stocks/cost-stock" TargetMode="External"/><Relationship Id="rId52" Type="http://schemas.openxmlformats.org/officeDocument/2006/relationships/hyperlink" Target="https://markets.businessinsider.com/stocks/jd-stock" TargetMode="External"/><Relationship Id="rId73" Type="http://schemas.openxmlformats.org/officeDocument/2006/relationships/hyperlink" Target="https://markets.businessinsider.com/stocks/on-stock" TargetMode="External"/><Relationship Id="rId78" Type="http://schemas.openxmlformats.org/officeDocument/2006/relationships/hyperlink" Target="https://markets.businessinsider.com/stocks/pdd-stock" TargetMode="External"/><Relationship Id="rId94" Type="http://schemas.openxmlformats.org/officeDocument/2006/relationships/hyperlink" Target="https://markets.businessinsider.com/stocks/wday-stock" TargetMode="External"/><Relationship Id="rId99" Type="http://schemas.openxmlformats.org/officeDocument/2006/relationships/hyperlink" Target="https://www.marketbeat.com/stocks/NASDAQ/" TargetMode="External"/><Relationship Id="rId101" Type="http://schemas.openxmlformats.org/officeDocument/2006/relationships/hyperlink" Target="https://markets.businessinsider.com/stocks/abnb-stock" TargetMode="External"/><Relationship Id="rId122" Type="http://schemas.openxmlformats.org/officeDocument/2006/relationships/hyperlink" Target="https://markets.businessinsider.com/stocks/chtr-stock" TargetMode="External"/><Relationship Id="rId143" Type="http://schemas.openxmlformats.org/officeDocument/2006/relationships/hyperlink" Target="https://markets.businessinsider.com/stocks/gild-stock" TargetMode="External"/><Relationship Id="rId148" Type="http://schemas.openxmlformats.org/officeDocument/2006/relationships/hyperlink" Target="https://markets.businessinsider.com/stocks/intc-stock" TargetMode="External"/><Relationship Id="rId164" Type="http://schemas.openxmlformats.org/officeDocument/2006/relationships/hyperlink" Target="https://markets.businessinsider.com/stocks/mrna-stock" TargetMode="External"/><Relationship Id="rId169" Type="http://schemas.openxmlformats.org/officeDocument/2006/relationships/hyperlink" Target="https://markets.businessinsider.com/stocks/nxpi-stock" TargetMode="External"/><Relationship Id="rId185" Type="http://schemas.openxmlformats.org/officeDocument/2006/relationships/hyperlink" Target="https://markets.businessinsider.com/stocks/snps-stock" TargetMode="External"/><Relationship Id="rId4" Type="http://schemas.openxmlformats.org/officeDocument/2006/relationships/hyperlink" Target="https://markets.businessinsider.com/stocks/googl-stock" TargetMode="External"/><Relationship Id="rId9" Type="http://schemas.openxmlformats.org/officeDocument/2006/relationships/hyperlink" Target="https://markets.businessinsider.com/stocks/amgn-stock" TargetMode="External"/><Relationship Id="rId180" Type="http://schemas.openxmlformats.org/officeDocument/2006/relationships/hyperlink" Target="https://markets.businessinsider.com/stocks/regn-stock" TargetMode="External"/><Relationship Id="rId210" Type="http://schemas.openxmlformats.org/officeDocument/2006/relationships/hyperlink" Target="https://markets.businessinsider.com/stocks/team-stock" TargetMode="External"/><Relationship Id="rId215" Type="http://schemas.openxmlformats.org/officeDocument/2006/relationships/hyperlink" Target="https://markets.businessinsider.com/stocks/bkng-stock" TargetMode="External"/><Relationship Id="rId236" Type="http://schemas.openxmlformats.org/officeDocument/2006/relationships/hyperlink" Target="https://markets.businessinsider.com/stocks/exc-stock" TargetMode="External"/><Relationship Id="rId257" Type="http://schemas.openxmlformats.org/officeDocument/2006/relationships/hyperlink" Target="https://markets.businessinsider.com/stocks/mchp-stock" TargetMode="External"/><Relationship Id="rId278" Type="http://schemas.openxmlformats.org/officeDocument/2006/relationships/hyperlink" Target="https://markets.businessinsider.com/stocks/sgen-stock" TargetMode="External"/><Relationship Id="rId26" Type="http://schemas.openxmlformats.org/officeDocument/2006/relationships/hyperlink" Target="https://markets.businessinsider.com/stocks/ctsh-stock" TargetMode="External"/><Relationship Id="rId231" Type="http://schemas.openxmlformats.org/officeDocument/2006/relationships/hyperlink" Target="https://markets.businessinsider.com/stocks/fang-stock" TargetMode="External"/><Relationship Id="rId252" Type="http://schemas.openxmlformats.org/officeDocument/2006/relationships/hyperlink" Target="https://markets.businessinsider.com/stocks/lulu-stock" TargetMode="External"/><Relationship Id="rId273" Type="http://schemas.openxmlformats.org/officeDocument/2006/relationships/hyperlink" Target="https://markets.businessinsider.com/stocks/pdd-stock" TargetMode="External"/><Relationship Id="rId47" Type="http://schemas.openxmlformats.org/officeDocument/2006/relationships/hyperlink" Target="https://markets.businessinsider.com/stocks/idxx-stock" TargetMode="External"/><Relationship Id="rId68" Type="http://schemas.openxmlformats.org/officeDocument/2006/relationships/hyperlink" Target="https://markets.businessinsider.com/stocks/nflx-stock" TargetMode="External"/><Relationship Id="rId89" Type="http://schemas.openxmlformats.org/officeDocument/2006/relationships/hyperlink" Target="https://markets.businessinsider.com/stocks/tmus-stock" TargetMode="External"/><Relationship Id="rId112" Type="http://schemas.openxmlformats.org/officeDocument/2006/relationships/hyperlink" Target="https://markets.businessinsider.com/stocks/asml-stock" TargetMode="External"/><Relationship Id="rId133" Type="http://schemas.openxmlformats.org/officeDocument/2006/relationships/hyperlink" Target="https://markets.businessinsider.com/stocks/ddog-stock" TargetMode="External"/><Relationship Id="rId154" Type="http://schemas.openxmlformats.org/officeDocument/2006/relationships/hyperlink" Target="https://markets.businessinsider.com/stocks/lrcx-stock" TargetMode="External"/><Relationship Id="rId175" Type="http://schemas.openxmlformats.org/officeDocument/2006/relationships/hyperlink" Target="https://markets.businessinsider.com/stocks/payx-stock" TargetMode="External"/><Relationship Id="rId196" Type="http://schemas.openxmlformats.org/officeDocument/2006/relationships/hyperlink" Target="https://markets.businessinsider.com/stocks/adbe-stock" TargetMode="External"/><Relationship Id="rId200" Type="http://schemas.openxmlformats.org/officeDocument/2006/relationships/hyperlink" Target="https://markets.businessinsider.com/stocks/goog-stock" TargetMode="External"/><Relationship Id="rId16" Type="http://schemas.openxmlformats.org/officeDocument/2006/relationships/hyperlink" Target="https://markets.businessinsider.com/stocks/adsk-stock" TargetMode="External"/><Relationship Id="rId221" Type="http://schemas.openxmlformats.org/officeDocument/2006/relationships/hyperlink" Target="https://markets.businessinsider.com/stocks/ctsh-stock" TargetMode="External"/><Relationship Id="rId242" Type="http://schemas.openxmlformats.org/officeDocument/2006/relationships/hyperlink" Target="https://markets.businessinsider.com/stocks/idxx-stock" TargetMode="External"/><Relationship Id="rId263" Type="http://schemas.openxmlformats.org/officeDocument/2006/relationships/hyperlink" Target="https://markets.businessinsider.com/stocks/nflx-stock" TargetMode="External"/><Relationship Id="rId284" Type="http://schemas.openxmlformats.org/officeDocument/2006/relationships/hyperlink" Target="https://markets.businessinsider.com/stocks/tmus-stock" TargetMode="External"/><Relationship Id="rId37" Type="http://schemas.openxmlformats.org/officeDocument/2006/relationships/hyperlink" Target="https://markets.businessinsider.com/stocks/dltr-stock" TargetMode="External"/><Relationship Id="rId58" Type="http://schemas.openxmlformats.org/officeDocument/2006/relationships/hyperlink" Target="https://markets.businessinsider.com/stocks/mar-stock" TargetMode="External"/><Relationship Id="rId79" Type="http://schemas.openxmlformats.org/officeDocument/2006/relationships/hyperlink" Target="https://markets.businessinsider.com/stocks/pep-stock" TargetMode="External"/><Relationship Id="rId102" Type="http://schemas.openxmlformats.org/officeDocument/2006/relationships/hyperlink" Target="https://markets.businessinsider.com/stocks/algn-stock" TargetMode="External"/><Relationship Id="rId123" Type="http://schemas.openxmlformats.org/officeDocument/2006/relationships/hyperlink" Target="https://markets.businessinsider.com/stocks/ctas-stock" TargetMode="External"/><Relationship Id="rId144" Type="http://schemas.openxmlformats.org/officeDocument/2006/relationships/hyperlink" Target="https://markets.businessinsider.com/stocks/gfs-stock" TargetMode="External"/><Relationship Id="rId90" Type="http://schemas.openxmlformats.org/officeDocument/2006/relationships/hyperlink" Target="https://markets.businessinsider.com/stocks/vrsk-stock" TargetMode="External"/><Relationship Id="rId165" Type="http://schemas.openxmlformats.org/officeDocument/2006/relationships/hyperlink" Target="https://markets.businessinsider.com/stocks/mdlz-stock" TargetMode="External"/><Relationship Id="rId186" Type="http://schemas.openxmlformats.org/officeDocument/2006/relationships/hyperlink" Target="https://markets.businessinsider.com/stocks/tsla-stock" TargetMode="External"/><Relationship Id="rId211" Type="http://schemas.openxmlformats.org/officeDocument/2006/relationships/hyperlink" Target="https://markets.businessinsider.com/stocks/adsk-stock" TargetMode="External"/><Relationship Id="rId232" Type="http://schemas.openxmlformats.org/officeDocument/2006/relationships/hyperlink" Target="https://markets.businessinsider.com/stocks/dltr-stock" TargetMode="External"/><Relationship Id="rId253" Type="http://schemas.openxmlformats.org/officeDocument/2006/relationships/hyperlink" Target="https://markets.businessinsider.com/stocks/mar-stock" TargetMode="External"/><Relationship Id="rId274" Type="http://schemas.openxmlformats.org/officeDocument/2006/relationships/hyperlink" Target="https://markets.businessinsider.com/stocks/pep-stock" TargetMode="External"/><Relationship Id="rId27" Type="http://schemas.openxmlformats.org/officeDocument/2006/relationships/hyperlink" Target="https://markets.businessinsider.com/stocks/cmcsa-stock" TargetMode="External"/><Relationship Id="rId48" Type="http://schemas.openxmlformats.org/officeDocument/2006/relationships/hyperlink" Target="https://markets.businessinsider.com/stocks/ilmn-stock" TargetMode="External"/><Relationship Id="rId69" Type="http://schemas.openxmlformats.org/officeDocument/2006/relationships/hyperlink" Target="https://markets.businessinsider.com/stocks/nvda-stock" TargetMode="External"/><Relationship Id="rId113" Type="http://schemas.openxmlformats.org/officeDocument/2006/relationships/hyperlink" Target="https://markets.businessinsider.com/stocks/azn-stock" TargetMode="External"/><Relationship Id="rId134" Type="http://schemas.openxmlformats.org/officeDocument/2006/relationships/hyperlink" Target="https://markets.businessinsider.com/stocks/dxcm-stock" TargetMode="External"/><Relationship Id="rId80" Type="http://schemas.openxmlformats.org/officeDocument/2006/relationships/hyperlink" Target="https://markets.businessinsider.com/stocks/qcom-stock" TargetMode="External"/><Relationship Id="rId155" Type="http://schemas.openxmlformats.org/officeDocument/2006/relationships/hyperlink" Target="https://markets.businessinsider.com/stocks/lcid-stock" TargetMode="External"/><Relationship Id="rId176" Type="http://schemas.openxmlformats.org/officeDocument/2006/relationships/hyperlink" Target="https://markets.businessinsider.com/stocks/pypl-stock" TargetMode="External"/><Relationship Id="rId197" Type="http://schemas.openxmlformats.org/officeDocument/2006/relationships/hyperlink" Target="https://markets.businessinsider.com/stocks/abnb-stock" TargetMode="External"/><Relationship Id="rId201" Type="http://schemas.openxmlformats.org/officeDocument/2006/relationships/hyperlink" Target="https://markets.businessinsider.com/stocks/amzn-stock" TargetMode="External"/><Relationship Id="rId222" Type="http://schemas.openxmlformats.org/officeDocument/2006/relationships/hyperlink" Target="https://markets.businessinsider.com/stocks/cmcsa-stock" TargetMode="External"/><Relationship Id="rId243" Type="http://schemas.openxmlformats.org/officeDocument/2006/relationships/hyperlink" Target="https://markets.businessinsider.com/stocks/ilmn-stock" TargetMode="External"/><Relationship Id="rId264" Type="http://schemas.openxmlformats.org/officeDocument/2006/relationships/hyperlink" Target="https://markets.businessinsider.com/stocks/nvda-stock" TargetMode="External"/><Relationship Id="rId285" Type="http://schemas.openxmlformats.org/officeDocument/2006/relationships/hyperlink" Target="https://markets.businessinsider.com/stocks/vrsk-stock" TargetMode="External"/><Relationship Id="rId17" Type="http://schemas.openxmlformats.org/officeDocument/2006/relationships/hyperlink" Target="https://markets.businessinsider.com/stocks/adp-stock" TargetMode="External"/><Relationship Id="rId38" Type="http://schemas.openxmlformats.org/officeDocument/2006/relationships/hyperlink" Target="https://markets.businessinsider.com/stocks/ebay-stock" TargetMode="External"/><Relationship Id="rId59" Type="http://schemas.openxmlformats.org/officeDocument/2006/relationships/hyperlink" Target="https://markets.businessinsider.com/stocks/mrvl-stock" TargetMode="External"/><Relationship Id="rId103" Type="http://schemas.openxmlformats.org/officeDocument/2006/relationships/hyperlink" Target="https://markets.businessinsider.com/stocks/googl-stock" TargetMode="External"/><Relationship Id="rId124" Type="http://schemas.openxmlformats.org/officeDocument/2006/relationships/hyperlink" Target="https://markets.businessinsider.com/stocks/csco-stock" TargetMode="External"/><Relationship Id="rId70" Type="http://schemas.openxmlformats.org/officeDocument/2006/relationships/hyperlink" Target="https://markets.businessinsider.com/stocks/nxpi-stock" TargetMode="External"/><Relationship Id="rId91" Type="http://schemas.openxmlformats.org/officeDocument/2006/relationships/hyperlink" Target="https://markets.businessinsider.com/stocks/vrtx-stock" TargetMode="External"/><Relationship Id="rId145" Type="http://schemas.openxmlformats.org/officeDocument/2006/relationships/hyperlink" Target="https://markets.businessinsider.com/stocks/hon-stock" TargetMode="External"/><Relationship Id="rId166" Type="http://schemas.openxmlformats.org/officeDocument/2006/relationships/hyperlink" Target="https://markets.businessinsider.com/stocks/mnst-stock" TargetMode="External"/><Relationship Id="rId187" Type="http://schemas.openxmlformats.org/officeDocument/2006/relationships/hyperlink" Target="https://markets.businessinsider.com/stocks/khc-stock" TargetMode="External"/><Relationship Id="rId1" Type="http://schemas.openxmlformats.org/officeDocument/2006/relationships/hyperlink" Target="https://markets.businessinsider.com/stocks/adbe-stock" TargetMode="External"/><Relationship Id="rId212" Type="http://schemas.openxmlformats.org/officeDocument/2006/relationships/hyperlink" Target="https://markets.businessinsider.com/stocks/adp-stock" TargetMode="External"/><Relationship Id="rId233" Type="http://schemas.openxmlformats.org/officeDocument/2006/relationships/hyperlink" Target="https://markets.businessinsider.com/stocks/ebay-stock" TargetMode="External"/><Relationship Id="rId254" Type="http://schemas.openxmlformats.org/officeDocument/2006/relationships/hyperlink" Target="https://markets.businessinsider.com/stocks/mrvl-stock" TargetMode="External"/><Relationship Id="rId28" Type="http://schemas.openxmlformats.org/officeDocument/2006/relationships/hyperlink" Target="https://markets.businessinsider.com/stocks/ceg-stock" TargetMode="External"/><Relationship Id="rId49" Type="http://schemas.openxmlformats.org/officeDocument/2006/relationships/hyperlink" Target="https://markets.businessinsider.com/stocks/intc-stock" TargetMode="External"/><Relationship Id="rId114" Type="http://schemas.openxmlformats.org/officeDocument/2006/relationships/hyperlink" Target="https://markets.businessinsider.com/stocks/team-stock" TargetMode="External"/><Relationship Id="rId275" Type="http://schemas.openxmlformats.org/officeDocument/2006/relationships/hyperlink" Target="https://markets.businessinsider.com/stocks/qcom-stock" TargetMode="External"/><Relationship Id="rId60" Type="http://schemas.openxmlformats.org/officeDocument/2006/relationships/hyperlink" Target="https://markets.businessinsider.com/stocks/meli-stock" TargetMode="External"/><Relationship Id="rId81" Type="http://schemas.openxmlformats.org/officeDocument/2006/relationships/hyperlink" Target="https://markets.businessinsider.com/stocks/regn-stock" TargetMode="External"/><Relationship Id="rId135" Type="http://schemas.openxmlformats.org/officeDocument/2006/relationships/hyperlink" Target="https://markets.businessinsider.com/stocks/fang-stock" TargetMode="External"/><Relationship Id="rId156" Type="http://schemas.openxmlformats.org/officeDocument/2006/relationships/hyperlink" Target="https://markets.businessinsider.com/stocks/lulu-stock" TargetMode="External"/><Relationship Id="rId177" Type="http://schemas.openxmlformats.org/officeDocument/2006/relationships/hyperlink" Target="https://markets.businessinsider.com/stocks/pdd-stock" TargetMode="External"/><Relationship Id="rId198" Type="http://schemas.openxmlformats.org/officeDocument/2006/relationships/hyperlink" Target="https://markets.businessinsider.com/stocks/algn-stock" TargetMode="External"/><Relationship Id="rId202" Type="http://schemas.openxmlformats.org/officeDocument/2006/relationships/hyperlink" Target="https://markets.businessinsider.com/stocks/amd-stock" TargetMode="External"/><Relationship Id="rId223" Type="http://schemas.openxmlformats.org/officeDocument/2006/relationships/hyperlink" Target="https://markets.businessinsider.com/stocks/ceg-stock" TargetMode="External"/><Relationship Id="rId244" Type="http://schemas.openxmlformats.org/officeDocument/2006/relationships/hyperlink" Target="https://markets.businessinsider.com/stocks/intc-stock" TargetMode="External"/><Relationship Id="rId18" Type="http://schemas.openxmlformats.org/officeDocument/2006/relationships/hyperlink" Target="https://markets.businessinsider.com/stocks/bkr-stock" TargetMode="External"/><Relationship Id="rId39" Type="http://schemas.openxmlformats.org/officeDocument/2006/relationships/hyperlink" Target="https://markets.businessinsider.com/stocks/ea-stock" TargetMode="External"/><Relationship Id="rId265" Type="http://schemas.openxmlformats.org/officeDocument/2006/relationships/hyperlink" Target="https://markets.businessinsider.com/stocks/nxpi-stock" TargetMode="External"/><Relationship Id="rId286" Type="http://schemas.openxmlformats.org/officeDocument/2006/relationships/hyperlink" Target="https://markets.businessinsider.com/stocks/vrtx-stock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arketbeat.com/stocks/NASDAQ/ADI/" TargetMode="External"/><Relationship Id="rId299" Type="http://schemas.openxmlformats.org/officeDocument/2006/relationships/hyperlink" Target="https://markets.businessinsider.com/stocks/ddog-stock" TargetMode="External"/><Relationship Id="rId303" Type="http://schemas.openxmlformats.org/officeDocument/2006/relationships/hyperlink" Target="https://markets.businessinsider.com/stocks/ebay-stock" TargetMode="External"/><Relationship Id="rId21" Type="http://schemas.openxmlformats.org/officeDocument/2006/relationships/hyperlink" Target="https://www.marketbeat.com/stocks/sectors/auto-tires-trucks/" TargetMode="External"/><Relationship Id="rId42" Type="http://schemas.openxmlformats.org/officeDocument/2006/relationships/hyperlink" Target="https://www.marketbeat.com/stocks/sectors/computer-and-technology/" TargetMode="External"/><Relationship Id="rId63" Type="http://schemas.openxmlformats.org/officeDocument/2006/relationships/hyperlink" Target="https://www.marketbeat.com/stocks/sectors/computer-and-technology/" TargetMode="External"/><Relationship Id="rId84" Type="http://schemas.openxmlformats.org/officeDocument/2006/relationships/hyperlink" Target="https://www.marketbeat.com/stocks/sectors/computer-and-technology/" TargetMode="External"/><Relationship Id="rId138" Type="http://schemas.openxmlformats.org/officeDocument/2006/relationships/hyperlink" Target="https://www.marketbeat.com/stocks/NASDAQ/SNPS/" TargetMode="External"/><Relationship Id="rId159" Type="http://schemas.openxmlformats.org/officeDocument/2006/relationships/hyperlink" Target="https://www.marketbeat.com/stocks/NASDAQ/KLAC/" TargetMode="External"/><Relationship Id="rId324" Type="http://schemas.openxmlformats.org/officeDocument/2006/relationships/hyperlink" Target="https://markets.businessinsider.com/stocks/mrvl-stock" TargetMode="External"/><Relationship Id="rId345" Type="http://schemas.openxmlformats.org/officeDocument/2006/relationships/hyperlink" Target="https://markets.businessinsider.com/stocks/qcom-stock" TargetMode="External"/><Relationship Id="rId170" Type="http://schemas.openxmlformats.org/officeDocument/2006/relationships/hyperlink" Target="https://www.marketbeat.com/stocks/sectors/business-services/" TargetMode="External"/><Relationship Id="rId191" Type="http://schemas.openxmlformats.org/officeDocument/2006/relationships/hyperlink" Target="https://www.marketbeat.com/stocks/NASDAQ/BNDX/" TargetMode="External"/><Relationship Id="rId205" Type="http://schemas.openxmlformats.org/officeDocument/2006/relationships/hyperlink" Target="https://www.marketbeat.com/stocks/NASDAQ/ODFL/" TargetMode="External"/><Relationship Id="rId226" Type="http://schemas.openxmlformats.org/officeDocument/2006/relationships/hyperlink" Target="https://www.marketbeat.com/stocks/NASDAQ/CPRT/" TargetMode="External"/><Relationship Id="rId247" Type="http://schemas.openxmlformats.org/officeDocument/2006/relationships/hyperlink" Target="https://www.marketbeat.com/stocks/NASDAQ/ROST/" TargetMode="External"/><Relationship Id="rId107" Type="http://schemas.openxmlformats.org/officeDocument/2006/relationships/hyperlink" Target="https://www.marketbeat.com/stocks/NASDAQ/BND/" TargetMode="External"/><Relationship Id="rId268" Type="http://schemas.openxmlformats.org/officeDocument/2006/relationships/hyperlink" Target="https://markets.businessinsider.com/stocks/algn-stock" TargetMode="External"/><Relationship Id="rId289" Type="http://schemas.openxmlformats.org/officeDocument/2006/relationships/hyperlink" Target="https://markets.businessinsider.com/stocks/ctas-stock" TargetMode="External"/><Relationship Id="rId11" Type="http://schemas.openxmlformats.org/officeDocument/2006/relationships/hyperlink" Target="https://www.marketbeat.com/stocks/NASDAQ/GOOGL/" TargetMode="External"/><Relationship Id="rId32" Type="http://schemas.openxmlformats.org/officeDocument/2006/relationships/hyperlink" Target="https://www.marketbeat.com/stocks/NASDAQ/PEP/" TargetMode="External"/><Relationship Id="rId53" Type="http://schemas.openxmlformats.org/officeDocument/2006/relationships/hyperlink" Target="https://www.marketbeat.com/stocks/NASDAQ/NFLX/" TargetMode="External"/><Relationship Id="rId74" Type="http://schemas.openxmlformats.org/officeDocument/2006/relationships/hyperlink" Target="https://www.marketbeat.com/stocks/NASDAQ/SNY/" TargetMode="External"/><Relationship Id="rId128" Type="http://schemas.openxmlformats.org/officeDocument/2006/relationships/hyperlink" Target="https://www.marketbeat.com/stocks/sectors/consumer-discretionary/" TargetMode="External"/><Relationship Id="rId149" Type="http://schemas.openxmlformats.org/officeDocument/2006/relationships/hyperlink" Target="https://www.marketbeat.com/stocks/sectors/computer-and-technology/" TargetMode="External"/><Relationship Id="rId314" Type="http://schemas.openxmlformats.org/officeDocument/2006/relationships/hyperlink" Target="https://markets.businessinsider.com/stocks/intc-stock" TargetMode="External"/><Relationship Id="rId335" Type="http://schemas.openxmlformats.org/officeDocument/2006/relationships/hyperlink" Target="https://markets.businessinsider.com/stocks/nxpi-stock" TargetMode="External"/><Relationship Id="rId356" Type="http://schemas.openxmlformats.org/officeDocument/2006/relationships/hyperlink" Target="https://markets.businessinsider.com/stocks/vrtx-stock" TargetMode="External"/><Relationship Id="rId5" Type="http://schemas.openxmlformats.org/officeDocument/2006/relationships/hyperlink" Target="https://www.marketbeat.com/stocks/NASDAQ/MSFT/" TargetMode="External"/><Relationship Id="rId95" Type="http://schemas.openxmlformats.org/officeDocument/2006/relationships/hyperlink" Target="https://www.marketbeat.com/stocks/NASDAQ/ISRG/" TargetMode="External"/><Relationship Id="rId160" Type="http://schemas.openxmlformats.org/officeDocument/2006/relationships/hyperlink" Target="https://www.marketbeat.com/stocks/NASDAQ/KLAC/" TargetMode="External"/><Relationship Id="rId181" Type="http://schemas.openxmlformats.org/officeDocument/2006/relationships/hyperlink" Target="https://www.marketbeat.com/stocks/NASDAQ/VXUS/" TargetMode="External"/><Relationship Id="rId216" Type="http://schemas.openxmlformats.org/officeDocument/2006/relationships/hyperlink" Target="https://www.marketbeat.com/stocks/sectors/consumer-staples/" TargetMode="External"/><Relationship Id="rId237" Type="http://schemas.openxmlformats.org/officeDocument/2006/relationships/hyperlink" Target="https://www.marketbeat.com/stocks/sectors/computer-and-technology/" TargetMode="External"/><Relationship Id="rId258" Type="http://schemas.openxmlformats.org/officeDocument/2006/relationships/hyperlink" Target="https://www.marketbeat.com/stocks/NASDAQ/EXC/" TargetMode="External"/><Relationship Id="rId279" Type="http://schemas.openxmlformats.org/officeDocument/2006/relationships/hyperlink" Target="https://markets.businessinsider.com/stocks/azn-stock" TargetMode="External"/><Relationship Id="rId22" Type="http://schemas.openxmlformats.org/officeDocument/2006/relationships/hyperlink" Target="https://www.marketbeat.com/stocks/NASDAQ/META/" TargetMode="External"/><Relationship Id="rId43" Type="http://schemas.openxmlformats.org/officeDocument/2006/relationships/hyperlink" Target="https://www.marketbeat.com/stocks/NASDAQ/AZN/" TargetMode="External"/><Relationship Id="rId64" Type="http://schemas.openxmlformats.org/officeDocument/2006/relationships/hyperlink" Target="https://www.marketbeat.com/stocks/NASDAQ/TXN/" TargetMode="External"/><Relationship Id="rId118" Type="http://schemas.openxmlformats.org/officeDocument/2006/relationships/hyperlink" Target="https://www.marketbeat.com/stocks/NASDAQ/ADI/" TargetMode="External"/><Relationship Id="rId139" Type="http://schemas.openxmlformats.org/officeDocument/2006/relationships/hyperlink" Target="https://www.marketbeat.com/stocks/NASDAQ/SNPS/" TargetMode="External"/><Relationship Id="rId290" Type="http://schemas.openxmlformats.org/officeDocument/2006/relationships/hyperlink" Target="https://markets.businessinsider.com/stocks/csco-stock" TargetMode="External"/><Relationship Id="rId304" Type="http://schemas.openxmlformats.org/officeDocument/2006/relationships/hyperlink" Target="https://markets.businessinsider.com/stocks/ea-stock" TargetMode="External"/><Relationship Id="rId325" Type="http://schemas.openxmlformats.org/officeDocument/2006/relationships/hyperlink" Target="https://markets.businessinsider.com/stocks/meli-stock" TargetMode="External"/><Relationship Id="rId346" Type="http://schemas.openxmlformats.org/officeDocument/2006/relationships/hyperlink" Target="https://markets.businessinsider.com/stocks/regn-stock" TargetMode="External"/><Relationship Id="rId85" Type="http://schemas.openxmlformats.org/officeDocument/2006/relationships/hyperlink" Target="https://www.marketbeat.com/stocks/NASDAQ/AMAT/" TargetMode="External"/><Relationship Id="rId150" Type="http://schemas.openxmlformats.org/officeDocument/2006/relationships/hyperlink" Target="https://www.marketbeat.com/stocks/NASDAQ/PYPL/" TargetMode="External"/><Relationship Id="rId171" Type="http://schemas.openxmlformats.org/officeDocument/2006/relationships/hyperlink" Target="https://www.marketbeat.com/stocks/NASDAQ/WDAY/" TargetMode="External"/><Relationship Id="rId192" Type="http://schemas.openxmlformats.org/officeDocument/2006/relationships/hyperlink" Target="https://www.marketbeat.com/stocks/NASDAQ/BNDX/" TargetMode="External"/><Relationship Id="rId206" Type="http://schemas.openxmlformats.org/officeDocument/2006/relationships/hyperlink" Target="https://www.marketbeat.com/stocks/NASDAQ/ODFL/" TargetMode="External"/><Relationship Id="rId227" Type="http://schemas.openxmlformats.org/officeDocument/2006/relationships/hyperlink" Target="https://www.marketbeat.com/stocks/NASDAQ/CPRT/" TargetMode="External"/><Relationship Id="rId248" Type="http://schemas.openxmlformats.org/officeDocument/2006/relationships/hyperlink" Target="https://www.marketbeat.com/stocks/NASDAQ/ROST/" TargetMode="External"/><Relationship Id="rId269" Type="http://schemas.openxmlformats.org/officeDocument/2006/relationships/hyperlink" Target="https://markets.businessinsider.com/stocks/googl-stock" TargetMode="External"/><Relationship Id="rId12" Type="http://schemas.openxmlformats.org/officeDocument/2006/relationships/hyperlink" Target="https://www.marketbeat.com/stocks/sectors/computer-and-technology/" TargetMode="External"/><Relationship Id="rId33" Type="http://schemas.openxmlformats.org/officeDocument/2006/relationships/hyperlink" Target="https://www.marketbeat.com/stocks/sectors/consumer-staples/" TargetMode="External"/><Relationship Id="rId108" Type="http://schemas.openxmlformats.org/officeDocument/2006/relationships/hyperlink" Target="https://www.marketbeat.com/stocks/NASDAQ/VRTX/" TargetMode="External"/><Relationship Id="rId129" Type="http://schemas.openxmlformats.org/officeDocument/2006/relationships/hyperlink" Target="https://www.marketbeat.com/stocks/NASDAQ/PANW/" TargetMode="External"/><Relationship Id="rId280" Type="http://schemas.openxmlformats.org/officeDocument/2006/relationships/hyperlink" Target="https://markets.businessinsider.com/stocks/team-stock" TargetMode="External"/><Relationship Id="rId315" Type="http://schemas.openxmlformats.org/officeDocument/2006/relationships/hyperlink" Target="https://markets.businessinsider.com/stocks/intu-stock" TargetMode="External"/><Relationship Id="rId336" Type="http://schemas.openxmlformats.org/officeDocument/2006/relationships/hyperlink" Target="https://markets.businessinsider.com/stocks/orly-stock" TargetMode="External"/><Relationship Id="rId357" Type="http://schemas.openxmlformats.org/officeDocument/2006/relationships/hyperlink" Target="https://markets.businessinsider.com/stocks/wba-stock" TargetMode="External"/><Relationship Id="rId54" Type="http://schemas.openxmlformats.org/officeDocument/2006/relationships/hyperlink" Target="https://www.marketbeat.com/stocks/sectors/consumer-discretionary/" TargetMode="External"/><Relationship Id="rId75" Type="http://schemas.openxmlformats.org/officeDocument/2006/relationships/hyperlink" Target="https://www.marketbeat.com/stocks/sectors/medical/" TargetMode="External"/><Relationship Id="rId96" Type="http://schemas.openxmlformats.org/officeDocument/2006/relationships/hyperlink" Target="https://www.marketbeat.com/stocks/sectors/medical/" TargetMode="External"/><Relationship Id="rId140" Type="http://schemas.openxmlformats.org/officeDocument/2006/relationships/hyperlink" Target="https://www.marketbeat.com/stocks/sectors/computer-and-technology/" TargetMode="External"/><Relationship Id="rId161" Type="http://schemas.openxmlformats.org/officeDocument/2006/relationships/hyperlink" Target="https://www.marketbeat.com/stocks/sectors/computer-and-technology/" TargetMode="External"/><Relationship Id="rId182" Type="http://schemas.openxmlformats.org/officeDocument/2006/relationships/hyperlink" Target="https://www.marketbeat.com/stocks/NASDAQ/TEAM/" TargetMode="External"/><Relationship Id="rId217" Type="http://schemas.openxmlformats.org/officeDocument/2006/relationships/hyperlink" Target="https://www.marketbeat.com/stocks/NASDAQ/MCHP/" TargetMode="External"/><Relationship Id="rId6" Type="http://schemas.openxmlformats.org/officeDocument/2006/relationships/hyperlink" Target="https://www.marketbeat.com/stocks/sectors/computer-and-technology/" TargetMode="External"/><Relationship Id="rId238" Type="http://schemas.openxmlformats.org/officeDocument/2006/relationships/hyperlink" Target="https://www.marketbeat.com/stocks/NASDAQ/SGEN/" TargetMode="External"/><Relationship Id="rId259" Type="http://schemas.openxmlformats.org/officeDocument/2006/relationships/hyperlink" Target="https://www.marketbeat.com/stocks/sectors/utilities/" TargetMode="External"/><Relationship Id="rId23" Type="http://schemas.openxmlformats.org/officeDocument/2006/relationships/hyperlink" Target="https://www.marketbeat.com/stocks/NASDAQ/META/" TargetMode="External"/><Relationship Id="rId119" Type="http://schemas.openxmlformats.org/officeDocument/2006/relationships/hyperlink" Target="https://www.marketbeat.com/stocks/sectors/computer-and-technology/" TargetMode="External"/><Relationship Id="rId270" Type="http://schemas.openxmlformats.org/officeDocument/2006/relationships/hyperlink" Target="https://markets.businessinsider.com/stocks/goog-stock" TargetMode="External"/><Relationship Id="rId291" Type="http://schemas.openxmlformats.org/officeDocument/2006/relationships/hyperlink" Target="https://markets.businessinsider.com/stocks/ctsh-stock" TargetMode="External"/><Relationship Id="rId305" Type="http://schemas.openxmlformats.org/officeDocument/2006/relationships/hyperlink" Target="https://markets.businessinsider.com/stocks/enph-stock" TargetMode="External"/><Relationship Id="rId326" Type="http://schemas.openxmlformats.org/officeDocument/2006/relationships/hyperlink" Target="https://markets.businessinsider.com/stocks/meta-stock" TargetMode="External"/><Relationship Id="rId347" Type="http://schemas.openxmlformats.org/officeDocument/2006/relationships/hyperlink" Target="https://markets.businessinsider.com/stocks/rost-stock" TargetMode="External"/><Relationship Id="rId44" Type="http://schemas.openxmlformats.org/officeDocument/2006/relationships/hyperlink" Target="https://www.marketbeat.com/stocks/NASDAQ/AZN/" TargetMode="External"/><Relationship Id="rId65" Type="http://schemas.openxmlformats.org/officeDocument/2006/relationships/hyperlink" Target="https://www.marketbeat.com/stocks/NASDAQ/TXN/" TargetMode="External"/><Relationship Id="rId86" Type="http://schemas.openxmlformats.org/officeDocument/2006/relationships/hyperlink" Target="https://www.marketbeat.com/stocks/NASDAQ/AMAT/" TargetMode="External"/><Relationship Id="rId130" Type="http://schemas.openxmlformats.org/officeDocument/2006/relationships/hyperlink" Target="https://www.marketbeat.com/stocks/NASDAQ/PANW/" TargetMode="External"/><Relationship Id="rId151" Type="http://schemas.openxmlformats.org/officeDocument/2006/relationships/hyperlink" Target="https://www.marketbeat.com/stocks/NASDAQ/PYPL/" TargetMode="External"/><Relationship Id="rId172" Type="http://schemas.openxmlformats.org/officeDocument/2006/relationships/hyperlink" Target="https://www.marketbeat.com/stocks/NASDAQ/WDAY/" TargetMode="External"/><Relationship Id="rId193" Type="http://schemas.openxmlformats.org/officeDocument/2006/relationships/hyperlink" Target="https://www.marketbeat.com/stocks/NASDAQ/LULU/" TargetMode="External"/><Relationship Id="rId207" Type="http://schemas.openxmlformats.org/officeDocument/2006/relationships/hyperlink" Target="https://www.marketbeat.com/stocks/sectors/transportation/" TargetMode="External"/><Relationship Id="rId228" Type="http://schemas.openxmlformats.org/officeDocument/2006/relationships/hyperlink" Target="https://www.marketbeat.com/stocks/sectors/business-services/" TargetMode="External"/><Relationship Id="rId249" Type="http://schemas.openxmlformats.org/officeDocument/2006/relationships/hyperlink" Target="https://www.marketbeat.com/stocks/sectors/retail-wholesale/" TargetMode="External"/><Relationship Id="rId13" Type="http://schemas.openxmlformats.org/officeDocument/2006/relationships/hyperlink" Target="https://www.marketbeat.com/stocks/NASDAQ/AMZN/" TargetMode="External"/><Relationship Id="rId109" Type="http://schemas.openxmlformats.org/officeDocument/2006/relationships/hyperlink" Target="https://www.marketbeat.com/stocks/NASDAQ/VRTX/" TargetMode="External"/><Relationship Id="rId260" Type="http://schemas.openxmlformats.org/officeDocument/2006/relationships/hyperlink" Target="https://www.marketbeat.com/stocks/NASDAQ/BIIB/" TargetMode="External"/><Relationship Id="rId281" Type="http://schemas.openxmlformats.org/officeDocument/2006/relationships/hyperlink" Target="https://markets.businessinsider.com/stocks/adsk-stock" TargetMode="External"/><Relationship Id="rId316" Type="http://schemas.openxmlformats.org/officeDocument/2006/relationships/hyperlink" Target="https://markets.businessinsider.com/stocks/isrg-stock" TargetMode="External"/><Relationship Id="rId337" Type="http://schemas.openxmlformats.org/officeDocument/2006/relationships/hyperlink" Target="https://markets.businessinsider.com/stocks/odfl-stock" TargetMode="External"/><Relationship Id="rId34" Type="http://schemas.openxmlformats.org/officeDocument/2006/relationships/hyperlink" Target="https://www.marketbeat.com/stocks/NASDAQ/ASML/" TargetMode="External"/><Relationship Id="rId55" Type="http://schemas.openxmlformats.org/officeDocument/2006/relationships/hyperlink" Target="https://www.marketbeat.com/stocks/NASDAQ/AMD/" TargetMode="External"/><Relationship Id="rId76" Type="http://schemas.openxmlformats.org/officeDocument/2006/relationships/hyperlink" Target="https://www.marketbeat.com/stocks/NASDAQ/PDD/" TargetMode="External"/><Relationship Id="rId97" Type="http://schemas.openxmlformats.org/officeDocument/2006/relationships/hyperlink" Target="https://www.marketbeat.com/stocks/NASDAQ/ADP/" TargetMode="External"/><Relationship Id="rId120" Type="http://schemas.openxmlformats.org/officeDocument/2006/relationships/hyperlink" Target="https://www.marketbeat.com/stocks/NASDAQ/LRCX/" TargetMode="External"/><Relationship Id="rId141" Type="http://schemas.openxmlformats.org/officeDocument/2006/relationships/hyperlink" Target="https://www.marketbeat.com/stocks/NASDAQ/EQIX/" TargetMode="External"/><Relationship Id="rId358" Type="http://schemas.openxmlformats.org/officeDocument/2006/relationships/hyperlink" Target="https://markets.businessinsider.com/stocks/wbd-stock" TargetMode="External"/><Relationship Id="rId7" Type="http://schemas.openxmlformats.org/officeDocument/2006/relationships/hyperlink" Target="https://www.marketbeat.com/stocks/NASDAQ/GOOG/" TargetMode="External"/><Relationship Id="rId162" Type="http://schemas.openxmlformats.org/officeDocument/2006/relationships/hyperlink" Target="https://www.marketbeat.com/stocks/NASDAQ/CSX/" TargetMode="External"/><Relationship Id="rId183" Type="http://schemas.openxmlformats.org/officeDocument/2006/relationships/hyperlink" Target="https://www.marketbeat.com/stocks/NASDAQ/TEAM/" TargetMode="External"/><Relationship Id="rId218" Type="http://schemas.openxmlformats.org/officeDocument/2006/relationships/hyperlink" Target="https://www.marketbeat.com/stocks/NASDAQ/MCHP/" TargetMode="External"/><Relationship Id="rId239" Type="http://schemas.openxmlformats.org/officeDocument/2006/relationships/hyperlink" Target="https://www.marketbeat.com/stocks/NASDAQ/SGEN/" TargetMode="External"/><Relationship Id="rId250" Type="http://schemas.openxmlformats.org/officeDocument/2006/relationships/hyperlink" Target="https://www.marketbeat.com/stocks/NASDAQ/TLT/" TargetMode="External"/><Relationship Id="rId271" Type="http://schemas.openxmlformats.org/officeDocument/2006/relationships/hyperlink" Target="https://markets.businessinsider.com/stocks/amzn-stock" TargetMode="External"/><Relationship Id="rId292" Type="http://schemas.openxmlformats.org/officeDocument/2006/relationships/hyperlink" Target="https://markets.businessinsider.com/stocks/cmcsa-stock" TargetMode="External"/><Relationship Id="rId306" Type="http://schemas.openxmlformats.org/officeDocument/2006/relationships/hyperlink" Target="https://markets.businessinsider.com/stocks/exc-stock" TargetMode="External"/><Relationship Id="rId24" Type="http://schemas.openxmlformats.org/officeDocument/2006/relationships/hyperlink" Target="https://www.marketbeat.com/stocks/sectors/computer-and-technology/" TargetMode="External"/><Relationship Id="rId45" Type="http://schemas.openxmlformats.org/officeDocument/2006/relationships/hyperlink" Target="https://www.marketbeat.com/stocks/sectors/medical/" TargetMode="External"/><Relationship Id="rId66" Type="http://schemas.openxmlformats.org/officeDocument/2006/relationships/hyperlink" Target="https://www.marketbeat.com/stocks/sectors/computer-and-technology/" TargetMode="External"/><Relationship Id="rId87" Type="http://schemas.openxmlformats.org/officeDocument/2006/relationships/hyperlink" Target="https://www.marketbeat.com/stocks/sectors/computer-and-technology/" TargetMode="External"/><Relationship Id="rId110" Type="http://schemas.openxmlformats.org/officeDocument/2006/relationships/hyperlink" Target="https://www.marketbeat.com/stocks/sectors/medical/" TargetMode="External"/><Relationship Id="rId131" Type="http://schemas.openxmlformats.org/officeDocument/2006/relationships/hyperlink" Target="https://www.marketbeat.com/stocks/sectors/computer-and-technology/" TargetMode="External"/><Relationship Id="rId327" Type="http://schemas.openxmlformats.org/officeDocument/2006/relationships/hyperlink" Target="https://markets.businessinsider.com/stocks/mchp-stock" TargetMode="External"/><Relationship Id="rId348" Type="http://schemas.openxmlformats.org/officeDocument/2006/relationships/hyperlink" Target="https://markets.businessinsider.com/stocks/sgen-stock" TargetMode="External"/><Relationship Id="rId152" Type="http://schemas.openxmlformats.org/officeDocument/2006/relationships/hyperlink" Target="https://www.marketbeat.com/stocks/sectors/computer-and-technology/" TargetMode="External"/><Relationship Id="rId173" Type="http://schemas.openxmlformats.org/officeDocument/2006/relationships/hyperlink" Target="https://www.marketbeat.com/stocks/sectors/computer-and-technology/" TargetMode="External"/><Relationship Id="rId194" Type="http://schemas.openxmlformats.org/officeDocument/2006/relationships/hyperlink" Target="https://www.marketbeat.com/stocks/NASDAQ/LULU/" TargetMode="External"/><Relationship Id="rId208" Type="http://schemas.openxmlformats.org/officeDocument/2006/relationships/hyperlink" Target="https://www.marketbeat.com/stocks/NASDAQ/PCAR/" TargetMode="External"/><Relationship Id="rId229" Type="http://schemas.openxmlformats.org/officeDocument/2006/relationships/hyperlink" Target="https://www.marketbeat.com/stocks/NASDAQ/JD/" TargetMode="External"/><Relationship Id="rId240" Type="http://schemas.openxmlformats.org/officeDocument/2006/relationships/hyperlink" Target="https://www.marketbeat.com/stocks/sectors/medical/" TargetMode="External"/><Relationship Id="rId261" Type="http://schemas.openxmlformats.org/officeDocument/2006/relationships/hyperlink" Target="https://www.marketbeat.com/stocks/NASDAQ/BIIB/" TargetMode="External"/><Relationship Id="rId14" Type="http://schemas.openxmlformats.org/officeDocument/2006/relationships/hyperlink" Target="https://www.marketbeat.com/stocks/NASDAQ/AMZN/" TargetMode="External"/><Relationship Id="rId35" Type="http://schemas.openxmlformats.org/officeDocument/2006/relationships/hyperlink" Target="https://www.marketbeat.com/stocks/NASDAQ/ASML/" TargetMode="External"/><Relationship Id="rId56" Type="http://schemas.openxmlformats.org/officeDocument/2006/relationships/hyperlink" Target="https://www.marketbeat.com/stocks/NASDAQ/AMD/" TargetMode="External"/><Relationship Id="rId77" Type="http://schemas.openxmlformats.org/officeDocument/2006/relationships/hyperlink" Target="https://www.marketbeat.com/stocks/NASDAQ/PDD/" TargetMode="External"/><Relationship Id="rId100" Type="http://schemas.openxmlformats.org/officeDocument/2006/relationships/hyperlink" Target="https://www.marketbeat.com/stocks/NASDAQ/MDLZ/" TargetMode="External"/><Relationship Id="rId282" Type="http://schemas.openxmlformats.org/officeDocument/2006/relationships/hyperlink" Target="https://markets.businessinsider.com/stocks/adp-stock" TargetMode="External"/><Relationship Id="rId317" Type="http://schemas.openxmlformats.org/officeDocument/2006/relationships/hyperlink" Target="https://markets.businessinsider.com/stocks/jd-stock" TargetMode="External"/><Relationship Id="rId338" Type="http://schemas.openxmlformats.org/officeDocument/2006/relationships/hyperlink" Target="https://markets.businessinsider.com/stocks/on-stock" TargetMode="External"/><Relationship Id="rId359" Type="http://schemas.openxmlformats.org/officeDocument/2006/relationships/hyperlink" Target="https://markets.businessinsider.com/stocks/wday-stock" TargetMode="External"/><Relationship Id="rId8" Type="http://schemas.openxmlformats.org/officeDocument/2006/relationships/hyperlink" Target="https://www.marketbeat.com/stocks/NASDAQ/GOOG/" TargetMode="External"/><Relationship Id="rId98" Type="http://schemas.openxmlformats.org/officeDocument/2006/relationships/hyperlink" Target="https://www.marketbeat.com/stocks/NASDAQ/ADP/" TargetMode="External"/><Relationship Id="rId121" Type="http://schemas.openxmlformats.org/officeDocument/2006/relationships/hyperlink" Target="https://www.marketbeat.com/stocks/NASDAQ/LRCX/" TargetMode="External"/><Relationship Id="rId142" Type="http://schemas.openxmlformats.org/officeDocument/2006/relationships/hyperlink" Target="https://www.marketbeat.com/stocks/NASDAQ/EQIX/" TargetMode="External"/><Relationship Id="rId163" Type="http://schemas.openxmlformats.org/officeDocument/2006/relationships/hyperlink" Target="https://www.marketbeat.com/stocks/NASDAQ/CSX/" TargetMode="External"/><Relationship Id="rId184" Type="http://schemas.openxmlformats.org/officeDocument/2006/relationships/hyperlink" Target="https://www.marketbeat.com/stocks/sectors/computer-and-technology/" TargetMode="External"/><Relationship Id="rId219" Type="http://schemas.openxmlformats.org/officeDocument/2006/relationships/hyperlink" Target="https://www.marketbeat.com/stocks/sectors/computer-and-technology/" TargetMode="External"/><Relationship Id="rId230" Type="http://schemas.openxmlformats.org/officeDocument/2006/relationships/hyperlink" Target="https://www.marketbeat.com/stocks/NASDAQ/JD/" TargetMode="External"/><Relationship Id="rId251" Type="http://schemas.openxmlformats.org/officeDocument/2006/relationships/hyperlink" Target="https://www.marketbeat.com/stocks/NASDAQ/TLT/" TargetMode="External"/><Relationship Id="rId25" Type="http://schemas.openxmlformats.org/officeDocument/2006/relationships/hyperlink" Target="https://www.marketbeat.com/stocks/NASDAQ/AVGO/" TargetMode="External"/><Relationship Id="rId46" Type="http://schemas.openxmlformats.org/officeDocument/2006/relationships/hyperlink" Target="https://www.marketbeat.com/stocks/NASDAQ/QQQ/" TargetMode="External"/><Relationship Id="rId67" Type="http://schemas.openxmlformats.org/officeDocument/2006/relationships/hyperlink" Target="https://www.marketbeat.com/stocks/NASDAQ/AMGN/" TargetMode="External"/><Relationship Id="rId272" Type="http://schemas.openxmlformats.org/officeDocument/2006/relationships/hyperlink" Target="https://markets.businessinsider.com/stocks/amd-stock" TargetMode="External"/><Relationship Id="rId293" Type="http://schemas.openxmlformats.org/officeDocument/2006/relationships/hyperlink" Target="https://markets.businessinsider.com/stocks/ceg-stock" TargetMode="External"/><Relationship Id="rId307" Type="http://schemas.openxmlformats.org/officeDocument/2006/relationships/hyperlink" Target="https://markets.businessinsider.com/stocks/fast-stock" TargetMode="External"/><Relationship Id="rId328" Type="http://schemas.openxmlformats.org/officeDocument/2006/relationships/hyperlink" Target="https://markets.businessinsider.com/stocks/mu-stock" TargetMode="External"/><Relationship Id="rId349" Type="http://schemas.openxmlformats.org/officeDocument/2006/relationships/hyperlink" Target="https://markets.businessinsider.com/stocks/siri-stock" TargetMode="External"/><Relationship Id="rId88" Type="http://schemas.openxmlformats.org/officeDocument/2006/relationships/hyperlink" Target="https://www.marketbeat.com/stocks/NASDAQ/BKNG/" TargetMode="External"/><Relationship Id="rId111" Type="http://schemas.openxmlformats.org/officeDocument/2006/relationships/hyperlink" Target="https://www.marketbeat.com/stocks/NASDAQ/REGN/" TargetMode="External"/><Relationship Id="rId132" Type="http://schemas.openxmlformats.org/officeDocument/2006/relationships/hyperlink" Target="https://www.marketbeat.com/stocks/NASDAQ/CME/" TargetMode="External"/><Relationship Id="rId153" Type="http://schemas.openxmlformats.org/officeDocument/2006/relationships/hyperlink" Target="https://www.marketbeat.com/stocks/NASDAQ/CDNS/" TargetMode="External"/><Relationship Id="rId174" Type="http://schemas.openxmlformats.org/officeDocument/2006/relationships/hyperlink" Target="https://www.marketbeat.com/stocks/NASDAQ/MNST/" TargetMode="External"/><Relationship Id="rId195" Type="http://schemas.openxmlformats.org/officeDocument/2006/relationships/hyperlink" Target="https://www.marketbeat.com/stocks/sectors/consumer-cyclical/" TargetMode="External"/><Relationship Id="rId209" Type="http://schemas.openxmlformats.org/officeDocument/2006/relationships/hyperlink" Target="https://www.marketbeat.com/stocks/NASDAQ/PCAR/" TargetMode="External"/><Relationship Id="rId360" Type="http://schemas.openxmlformats.org/officeDocument/2006/relationships/hyperlink" Target="https://markets.businessinsider.com/stocks/xel-stock" TargetMode="External"/><Relationship Id="rId220" Type="http://schemas.openxmlformats.org/officeDocument/2006/relationships/hyperlink" Target="https://www.marketbeat.com/stocks/NASDAQ/PAYX/" TargetMode="External"/><Relationship Id="rId241" Type="http://schemas.openxmlformats.org/officeDocument/2006/relationships/hyperlink" Target="https://www.marketbeat.com/stocks/NASDAQ/MRNA/" TargetMode="External"/><Relationship Id="rId15" Type="http://schemas.openxmlformats.org/officeDocument/2006/relationships/hyperlink" Target="https://www.marketbeat.com/stocks/sectors/retail-wholesale/" TargetMode="External"/><Relationship Id="rId36" Type="http://schemas.openxmlformats.org/officeDocument/2006/relationships/hyperlink" Target="https://www.marketbeat.com/stocks/sectors/computer-and-technology/" TargetMode="External"/><Relationship Id="rId57" Type="http://schemas.openxmlformats.org/officeDocument/2006/relationships/hyperlink" Target="https://www.marketbeat.com/stocks/sectors/computer-and-technology/" TargetMode="External"/><Relationship Id="rId106" Type="http://schemas.openxmlformats.org/officeDocument/2006/relationships/hyperlink" Target="https://www.marketbeat.com/stocks/NASDAQ/BND/" TargetMode="External"/><Relationship Id="rId127" Type="http://schemas.openxmlformats.org/officeDocument/2006/relationships/hyperlink" Target="https://www.marketbeat.com/stocks/NASDAQ/ATVI/" TargetMode="External"/><Relationship Id="rId262" Type="http://schemas.openxmlformats.org/officeDocument/2006/relationships/hyperlink" Target="https://www.marketbeat.com/stocks/sectors/medical/" TargetMode="External"/><Relationship Id="rId283" Type="http://schemas.openxmlformats.org/officeDocument/2006/relationships/hyperlink" Target="https://markets.businessinsider.com/stocks/bkr-stock" TargetMode="External"/><Relationship Id="rId313" Type="http://schemas.openxmlformats.org/officeDocument/2006/relationships/hyperlink" Target="https://markets.businessinsider.com/stocks/ilmn-stock" TargetMode="External"/><Relationship Id="rId318" Type="http://schemas.openxmlformats.org/officeDocument/2006/relationships/hyperlink" Target="https://markets.businessinsider.com/stocks/kdp-stock" TargetMode="External"/><Relationship Id="rId339" Type="http://schemas.openxmlformats.org/officeDocument/2006/relationships/hyperlink" Target="https://markets.businessinsider.com/stocks/pcar-stock" TargetMode="External"/><Relationship Id="rId10" Type="http://schemas.openxmlformats.org/officeDocument/2006/relationships/hyperlink" Target="https://www.marketbeat.com/stocks/NASDAQ/GOOGL/" TargetMode="External"/><Relationship Id="rId31" Type="http://schemas.openxmlformats.org/officeDocument/2006/relationships/hyperlink" Target="https://www.marketbeat.com/stocks/NASDAQ/PEP/" TargetMode="External"/><Relationship Id="rId52" Type="http://schemas.openxmlformats.org/officeDocument/2006/relationships/hyperlink" Target="https://www.marketbeat.com/stocks/NASDAQ/NFLX/" TargetMode="External"/><Relationship Id="rId73" Type="http://schemas.openxmlformats.org/officeDocument/2006/relationships/hyperlink" Target="https://www.marketbeat.com/stocks/NASDAQ/SNY/" TargetMode="External"/><Relationship Id="rId78" Type="http://schemas.openxmlformats.org/officeDocument/2006/relationships/hyperlink" Target="https://www.marketbeat.com/stocks/sectors/retail-wholesale/" TargetMode="External"/><Relationship Id="rId94" Type="http://schemas.openxmlformats.org/officeDocument/2006/relationships/hyperlink" Target="https://www.marketbeat.com/stocks/NASDAQ/ISRG/" TargetMode="External"/><Relationship Id="rId99" Type="http://schemas.openxmlformats.org/officeDocument/2006/relationships/hyperlink" Target="https://www.marketbeat.com/stocks/sectors/business-services/" TargetMode="External"/><Relationship Id="rId101" Type="http://schemas.openxmlformats.org/officeDocument/2006/relationships/hyperlink" Target="https://www.marketbeat.com/stocks/NASDAQ/MDLZ/" TargetMode="External"/><Relationship Id="rId122" Type="http://schemas.openxmlformats.org/officeDocument/2006/relationships/hyperlink" Target="https://www.marketbeat.com/stocks/sectors/computer-and-technology/" TargetMode="External"/><Relationship Id="rId143" Type="http://schemas.openxmlformats.org/officeDocument/2006/relationships/hyperlink" Target="https://www.marketbeat.com/stocks/sectors/finance/" TargetMode="External"/><Relationship Id="rId148" Type="http://schemas.openxmlformats.org/officeDocument/2006/relationships/hyperlink" Target="https://www.marketbeat.com/stocks/NASDAQ/NTES/" TargetMode="External"/><Relationship Id="rId164" Type="http://schemas.openxmlformats.org/officeDocument/2006/relationships/hyperlink" Target="https://www.marketbeat.com/stocks/sectors/transportation/" TargetMode="External"/><Relationship Id="rId169" Type="http://schemas.openxmlformats.org/officeDocument/2006/relationships/hyperlink" Target="https://www.marketbeat.com/stocks/NASDAQ/ARM/" TargetMode="External"/><Relationship Id="rId185" Type="http://schemas.openxmlformats.org/officeDocument/2006/relationships/hyperlink" Target="https://www.marketbeat.com/stocks/NASDAQ/NXPI/" TargetMode="External"/><Relationship Id="rId334" Type="http://schemas.openxmlformats.org/officeDocument/2006/relationships/hyperlink" Target="https://markets.businessinsider.com/stocks/nvda-stock" TargetMode="External"/><Relationship Id="rId350" Type="http://schemas.openxmlformats.org/officeDocument/2006/relationships/hyperlink" Target="https://markets.businessinsider.com/stocks/sbux-stock" TargetMode="External"/><Relationship Id="rId355" Type="http://schemas.openxmlformats.org/officeDocument/2006/relationships/hyperlink" Target="https://markets.businessinsider.com/stocks/vrsk-stock" TargetMode="External"/><Relationship Id="rId4" Type="http://schemas.openxmlformats.org/officeDocument/2006/relationships/hyperlink" Target="https://www.marketbeat.com/stocks/NASDAQ/MSFT/" TargetMode="External"/><Relationship Id="rId9" Type="http://schemas.openxmlformats.org/officeDocument/2006/relationships/hyperlink" Target="https://www.marketbeat.com/stocks/sectors/computer-and-technology/" TargetMode="External"/><Relationship Id="rId180" Type="http://schemas.openxmlformats.org/officeDocument/2006/relationships/hyperlink" Target="https://www.marketbeat.com/stocks/NASDAQ/VXUS/" TargetMode="External"/><Relationship Id="rId210" Type="http://schemas.openxmlformats.org/officeDocument/2006/relationships/hyperlink" Target="https://www.marketbeat.com/stocks/sectors/auto-tires-trucks/" TargetMode="External"/><Relationship Id="rId215" Type="http://schemas.openxmlformats.org/officeDocument/2006/relationships/hyperlink" Target="https://www.marketbeat.com/stocks/NASDAQ/KDP/" TargetMode="External"/><Relationship Id="rId236" Type="http://schemas.openxmlformats.org/officeDocument/2006/relationships/hyperlink" Target="https://www.marketbeat.com/stocks/NASDAQ/CRWD/" TargetMode="External"/><Relationship Id="rId257" Type="http://schemas.openxmlformats.org/officeDocument/2006/relationships/hyperlink" Target="https://www.marketbeat.com/stocks/NASDAQ/EXC/" TargetMode="External"/><Relationship Id="rId278" Type="http://schemas.openxmlformats.org/officeDocument/2006/relationships/hyperlink" Target="https://markets.businessinsider.com/stocks/asml-stock" TargetMode="External"/><Relationship Id="rId26" Type="http://schemas.openxmlformats.org/officeDocument/2006/relationships/hyperlink" Target="https://www.marketbeat.com/stocks/NASDAQ/AVGO/" TargetMode="External"/><Relationship Id="rId231" Type="http://schemas.openxmlformats.org/officeDocument/2006/relationships/hyperlink" Target="https://www.marketbeat.com/stocks/sectors/retail-wholesale/" TargetMode="External"/><Relationship Id="rId252" Type="http://schemas.openxmlformats.org/officeDocument/2006/relationships/hyperlink" Target="https://www.marketbeat.com/stocks/NASDAQ/TTD/" TargetMode="External"/><Relationship Id="rId273" Type="http://schemas.openxmlformats.org/officeDocument/2006/relationships/hyperlink" Target="https://markets.businessinsider.com/stocks/aep-stock" TargetMode="External"/><Relationship Id="rId294" Type="http://schemas.openxmlformats.org/officeDocument/2006/relationships/hyperlink" Target="https://markets.businessinsider.com/stocks/cprt-stock" TargetMode="External"/><Relationship Id="rId308" Type="http://schemas.openxmlformats.org/officeDocument/2006/relationships/hyperlink" Target="https://markets.businessinsider.com/stocks/ftnt-stock" TargetMode="External"/><Relationship Id="rId329" Type="http://schemas.openxmlformats.org/officeDocument/2006/relationships/hyperlink" Target="https://markets.businessinsider.com/stocks/msft-stock" TargetMode="External"/><Relationship Id="rId47" Type="http://schemas.openxmlformats.org/officeDocument/2006/relationships/hyperlink" Target="https://www.marketbeat.com/stocks/NASDAQ/QQQ/" TargetMode="External"/><Relationship Id="rId68" Type="http://schemas.openxmlformats.org/officeDocument/2006/relationships/hyperlink" Target="https://www.marketbeat.com/stocks/NASDAQ/AMGN/" TargetMode="External"/><Relationship Id="rId89" Type="http://schemas.openxmlformats.org/officeDocument/2006/relationships/hyperlink" Target="https://www.marketbeat.com/stocks/NASDAQ/BKNG/" TargetMode="External"/><Relationship Id="rId112" Type="http://schemas.openxmlformats.org/officeDocument/2006/relationships/hyperlink" Target="https://www.marketbeat.com/stocks/NASDAQ/REGN/" TargetMode="External"/><Relationship Id="rId133" Type="http://schemas.openxmlformats.org/officeDocument/2006/relationships/hyperlink" Target="https://www.marketbeat.com/stocks/NASDAQ/CME/" TargetMode="External"/><Relationship Id="rId154" Type="http://schemas.openxmlformats.org/officeDocument/2006/relationships/hyperlink" Target="https://www.marketbeat.com/stocks/NASDAQ/CDNS/" TargetMode="External"/><Relationship Id="rId175" Type="http://schemas.openxmlformats.org/officeDocument/2006/relationships/hyperlink" Target="https://www.marketbeat.com/stocks/NASDAQ/MNST/" TargetMode="External"/><Relationship Id="rId340" Type="http://schemas.openxmlformats.org/officeDocument/2006/relationships/hyperlink" Target="https://markets.businessinsider.com/stocks/panw-stock" TargetMode="External"/><Relationship Id="rId361" Type="http://schemas.openxmlformats.org/officeDocument/2006/relationships/hyperlink" Target="https://markets.businessinsider.com/stocks/zm-stock" TargetMode="External"/><Relationship Id="rId196" Type="http://schemas.openxmlformats.org/officeDocument/2006/relationships/hyperlink" Target="https://www.marketbeat.com/stocks/NASDAQ/MRVL/" TargetMode="External"/><Relationship Id="rId200" Type="http://schemas.openxmlformats.org/officeDocument/2006/relationships/hyperlink" Target="https://www.marketbeat.com/stocks/NASDAQ/BIDU/" TargetMode="External"/><Relationship Id="rId16" Type="http://schemas.openxmlformats.org/officeDocument/2006/relationships/hyperlink" Target="https://www.marketbeat.com/stocks/NASDAQ/NVDA/" TargetMode="External"/><Relationship Id="rId221" Type="http://schemas.openxmlformats.org/officeDocument/2006/relationships/hyperlink" Target="https://www.marketbeat.com/stocks/NASDAQ/PAYX/" TargetMode="External"/><Relationship Id="rId242" Type="http://schemas.openxmlformats.org/officeDocument/2006/relationships/hyperlink" Target="https://www.marketbeat.com/stocks/NASDAQ/MRNA/" TargetMode="External"/><Relationship Id="rId263" Type="http://schemas.openxmlformats.org/officeDocument/2006/relationships/hyperlink" Target="https://www.marketbeat.com/stocks/NASDAQ/IBKR/" TargetMode="External"/><Relationship Id="rId284" Type="http://schemas.openxmlformats.org/officeDocument/2006/relationships/hyperlink" Target="https://markets.businessinsider.com/stocks/biib-stock" TargetMode="External"/><Relationship Id="rId319" Type="http://schemas.openxmlformats.org/officeDocument/2006/relationships/hyperlink" Target="https://markets.businessinsider.com/stocks/klac-stock" TargetMode="External"/><Relationship Id="rId37" Type="http://schemas.openxmlformats.org/officeDocument/2006/relationships/hyperlink" Target="https://www.marketbeat.com/stocks/NASDAQ/ADBE/" TargetMode="External"/><Relationship Id="rId58" Type="http://schemas.openxmlformats.org/officeDocument/2006/relationships/hyperlink" Target="https://www.marketbeat.com/stocks/NASDAQ/TMUS/" TargetMode="External"/><Relationship Id="rId79" Type="http://schemas.openxmlformats.org/officeDocument/2006/relationships/hyperlink" Target="https://www.marketbeat.com/stocks/NASDAQ/HON/" TargetMode="External"/><Relationship Id="rId102" Type="http://schemas.openxmlformats.org/officeDocument/2006/relationships/hyperlink" Target="https://www.marketbeat.com/stocks/sectors/consumer-staples/" TargetMode="External"/><Relationship Id="rId123" Type="http://schemas.openxmlformats.org/officeDocument/2006/relationships/hyperlink" Target="https://www.marketbeat.com/stocks/NASDAQ/MU/" TargetMode="External"/><Relationship Id="rId144" Type="http://schemas.openxmlformats.org/officeDocument/2006/relationships/hyperlink" Target="https://www.marketbeat.com/stocks/NASDAQ/CHTR/" TargetMode="External"/><Relationship Id="rId330" Type="http://schemas.openxmlformats.org/officeDocument/2006/relationships/hyperlink" Target="https://markets.businessinsider.com/stocks/mrna-stock" TargetMode="External"/><Relationship Id="rId90" Type="http://schemas.openxmlformats.org/officeDocument/2006/relationships/hyperlink" Target="https://www.marketbeat.com/stocks/sectors/retail-wholesale/" TargetMode="External"/><Relationship Id="rId165" Type="http://schemas.openxmlformats.org/officeDocument/2006/relationships/hyperlink" Target="https://www.marketbeat.com/stocks/NASDAQ/MAR/" TargetMode="External"/><Relationship Id="rId186" Type="http://schemas.openxmlformats.org/officeDocument/2006/relationships/hyperlink" Target="https://www.marketbeat.com/stocks/NASDAQ/NXPI/" TargetMode="External"/><Relationship Id="rId351" Type="http://schemas.openxmlformats.org/officeDocument/2006/relationships/hyperlink" Target="https://markets.businessinsider.com/stocks/snps-stock" TargetMode="External"/><Relationship Id="rId211" Type="http://schemas.openxmlformats.org/officeDocument/2006/relationships/hyperlink" Target="https://www.marketbeat.com/stocks/NASDAQ/ADSK/" TargetMode="External"/><Relationship Id="rId232" Type="http://schemas.openxmlformats.org/officeDocument/2006/relationships/hyperlink" Target="https://www.marketbeat.com/stocks/NASDAQ/ON/" TargetMode="External"/><Relationship Id="rId253" Type="http://schemas.openxmlformats.org/officeDocument/2006/relationships/hyperlink" Target="https://www.marketbeat.com/stocks/NASDAQ/TTD/" TargetMode="External"/><Relationship Id="rId274" Type="http://schemas.openxmlformats.org/officeDocument/2006/relationships/hyperlink" Target="https://markets.businessinsider.com/stocks/amgn-stock" TargetMode="External"/><Relationship Id="rId295" Type="http://schemas.openxmlformats.org/officeDocument/2006/relationships/hyperlink" Target="https://markets.businessinsider.com/stocks/csgp-stock" TargetMode="External"/><Relationship Id="rId309" Type="http://schemas.openxmlformats.org/officeDocument/2006/relationships/hyperlink" Target="https://markets.businessinsider.com/stocks/gild-stock" TargetMode="External"/><Relationship Id="rId27" Type="http://schemas.openxmlformats.org/officeDocument/2006/relationships/hyperlink" Target="https://www.marketbeat.com/stocks/sectors/computer-and-technology/" TargetMode="External"/><Relationship Id="rId48" Type="http://schemas.openxmlformats.org/officeDocument/2006/relationships/hyperlink" Target="https://www.marketbeat.com/stocks/sectors/finance/" TargetMode="External"/><Relationship Id="rId69" Type="http://schemas.openxmlformats.org/officeDocument/2006/relationships/hyperlink" Target="https://www.marketbeat.com/stocks/sectors/medical/" TargetMode="External"/><Relationship Id="rId113" Type="http://schemas.openxmlformats.org/officeDocument/2006/relationships/hyperlink" Target="https://www.marketbeat.com/stocks/sectors/medical/" TargetMode="External"/><Relationship Id="rId134" Type="http://schemas.openxmlformats.org/officeDocument/2006/relationships/hyperlink" Target="https://www.marketbeat.com/stocks/sectors/finance/" TargetMode="External"/><Relationship Id="rId320" Type="http://schemas.openxmlformats.org/officeDocument/2006/relationships/hyperlink" Target="https://markets.businessinsider.com/stocks/lrcx-stock" TargetMode="External"/><Relationship Id="rId80" Type="http://schemas.openxmlformats.org/officeDocument/2006/relationships/hyperlink" Target="https://www.marketbeat.com/stocks/NASDAQ/HON/" TargetMode="External"/><Relationship Id="rId155" Type="http://schemas.openxmlformats.org/officeDocument/2006/relationships/hyperlink" Target="https://www.marketbeat.com/stocks/sectors/computer-and-technology/" TargetMode="External"/><Relationship Id="rId176" Type="http://schemas.openxmlformats.org/officeDocument/2006/relationships/hyperlink" Target="https://www.marketbeat.com/stocks/sectors/consumer-staples/" TargetMode="External"/><Relationship Id="rId197" Type="http://schemas.openxmlformats.org/officeDocument/2006/relationships/hyperlink" Target="https://www.marketbeat.com/stocks/NASDAQ/MRVL/" TargetMode="External"/><Relationship Id="rId341" Type="http://schemas.openxmlformats.org/officeDocument/2006/relationships/hyperlink" Target="https://markets.businessinsider.com/stocks/payx-stock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https://www.marketbeat.com/stocks/sectors/computer-and-technology/" TargetMode="External"/><Relationship Id="rId222" Type="http://schemas.openxmlformats.org/officeDocument/2006/relationships/hyperlink" Target="https://www.marketbeat.com/stocks/sectors/business-services/" TargetMode="External"/><Relationship Id="rId243" Type="http://schemas.openxmlformats.org/officeDocument/2006/relationships/hyperlink" Target="https://www.marketbeat.com/stocks/sectors/medical/" TargetMode="External"/><Relationship Id="rId264" Type="http://schemas.openxmlformats.org/officeDocument/2006/relationships/hyperlink" Target="https://www.marketbeat.com/stocks/NASDAQ/IBKR/" TargetMode="External"/><Relationship Id="rId285" Type="http://schemas.openxmlformats.org/officeDocument/2006/relationships/hyperlink" Target="https://markets.businessinsider.com/stocks/bkng-stock" TargetMode="External"/><Relationship Id="rId17" Type="http://schemas.openxmlformats.org/officeDocument/2006/relationships/hyperlink" Target="https://www.marketbeat.com/stocks/NASDAQ/NVDA/" TargetMode="External"/><Relationship Id="rId38" Type="http://schemas.openxmlformats.org/officeDocument/2006/relationships/hyperlink" Target="https://www.marketbeat.com/stocks/NASDAQ/ADBE/" TargetMode="External"/><Relationship Id="rId59" Type="http://schemas.openxmlformats.org/officeDocument/2006/relationships/hyperlink" Target="https://www.marketbeat.com/stocks/NASDAQ/TMUS/" TargetMode="External"/><Relationship Id="rId103" Type="http://schemas.openxmlformats.org/officeDocument/2006/relationships/hyperlink" Target="https://www.marketbeat.com/stocks/NASDAQ/GILD/" TargetMode="External"/><Relationship Id="rId124" Type="http://schemas.openxmlformats.org/officeDocument/2006/relationships/hyperlink" Target="https://www.marketbeat.com/stocks/NASDAQ/MU/" TargetMode="External"/><Relationship Id="rId310" Type="http://schemas.openxmlformats.org/officeDocument/2006/relationships/hyperlink" Target="https://markets.businessinsider.com/stocks/gfs-stock" TargetMode="External"/><Relationship Id="rId70" Type="http://schemas.openxmlformats.org/officeDocument/2006/relationships/hyperlink" Target="https://www.marketbeat.com/stocks/NASDAQ/INTU/" TargetMode="External"/><Relationship Id="rId91" Type="http://schemas.openxmlformats.org/officeDocument/2006/relationships/hyperlink" Target="https://www.marketbeat.com/stocks/NASDAQ/SBUX/" TargetMode="External"/><Relationship Id="rId145" Type="http://schemas.openxmlformats.org/officeDocument/2006/relationships/hyperlink" Target="https://www.marketbeat.com/stocks/NASDAQ/CHTR/" TargetMode="External"/><Relationship Id="rId166" Type="http://schemas.openxmlformats.org/officeDocument/2006/relationships/hyperlink" Target="https://www.marketbeat.com/stocks/NASDAQ/MAR/" TargetMode="External"/><Relationship Id="rId187" Type="http://schemas.openxmlformats.org/officeDocument/2006/relationships/hyperlink" Target="https://www.marketbeat.com/stocks/sectors/computer-and-technology/" TargetMode="External"/><Relationship Id="rId331" Type="http://schemas.openxmlformats.org/officeDocument/2006/relationships/hyperlink" Target="https://markets.businessinsider.com/stocks/mdlz-stock" TargetMode="External"/><Relationship Id="rId352" Type="http://schemas.openxmlformats.org/officeDocument/2006/relationships/hyperlink" Target="https://markets.businessinsider.com/stocks/tsla-stock" TargetMode="External"/><Relationship Id="rId1" Type="http://schemas.openxmlformats.org/officeDocument/2006/relationships/hyperlink" Target="https://www.marketbeat.com/stocks/NASDAQ/AAPL/" TargetMode="External"/><Relationship Id="rId212" Type="http://schemas.openxmlformats.org/officeDocument/2006/relationships/hyperlink" Target="https://www.marketbeat.com/stocks/NASDAQ/ADSK/" TargetMode="External"/><Relationship Id="rId233" Type="http://schemas.openxmlformats.org/officeDocument/2006/relationships/hyperlink" Target="https://www.marketbeat.com/stocks/NASDAQ/ON/" TargetMode="External"/><Relationship Id="rId254" Type="http://schemas.openxmlformats.org/officeDocument/2006/relationships/hyperlink" Target="https://www.marketbeat.com/stocks/sectors/computer-and-technology/" TargetMode="External"/><Relationship Id="rId28" Type="http://schemas.openxmlformats.org/officeDocument/2006/relationships/hyperlink" Target="https://www.marketbeat.com/stocks/NASDAQ/COST/" TargetMode="External"/><Relationship Id="rId49" Type="http://schemas.openxmlformats.org/officeDocument/2006/relationships/hyperlink" Target="https://www.marketbeat.com/stocks/NASDAQ/CMCSA/" TargetMode="External"/><Relationship Id="rId114" Type="http://schemas.openxmlformats.org/officeDocument/2006/relationships/hyperlink" Target="https://www.marketbeat.com/stocks/NASDAQ/ABNB/" TargetMode="External"/><Relationship Id="rId275" Type="http://schemas.openxmlformats.org/officeDocument/2006/relationships/hyperlink" Target="https://markets.businessinsider.com/stocks/adi-stock" TargetMode="External"/><Relationship Id="rId296" Type="http://schemas.openxmlformats.org/officeDocument/2006/relationships/hyperlink" Target="https://markets.businessinsider.com/stocks/cost-stock" TargetMode="External"/><Relationship Id="rId300" Type="http://schemas.openxmlformats.org/officeDocument/2006/relationships/hyperlink" Target="https://markets.businessinsider.com/stocks/dxcm-stock" TargetMode="External"/><Relationship Id="rId60" Type="http://schemas.openxmlformats.org/officeDocument/2006/relationships/hyperlink" Target="https://www.marketbeat.com/stocks/sectors/computer-and-technology/" TargetMode="External"/><Relationship Id="rId81" Type="http://schemas.openxmlformats.org/officeDocument/2006/relationships/hyperlink" Target="https://www.marketbeat.com/stocks/sectors/multi-sector-conglomerates/" TargetMode="External"/><Relationship Id="rId135" Type="http://schemas.openxmlformats.org/officeDocument/2006/relationships/hyperlink" Target="https://www.marketbeat.com/stocks/NASDAQ/FISV/" TargetMode="External"/><Relationship Id="rId156" Type="http://schemas.openxmlformats.org/officeDocument/2006/relationships/hyperlink" Target="https://www.marketbeat.com/stocks/NASDAQ/MELI/" TargetMode="External"/><Relationship Id="rId177" Type="http://schemas.openxmlformats.org/officeDocument/2006/relationships/hyperlink" Target="https://www.marketbeat.com/stocks/NASDAQ/ORLY/" TargetMode="External"/><Relationship Id="rId198" Type="http://schemas.openxmlformats.org/officeDocument/2006/relationships/hyperlink" Target="https://www.marketbeat.com/stocks/sectors/business-services/" TargetMode="External"/><Relationship Id="rId321" Type="http://schemas.openxmlformats.org/officeDocument/2006/relationships/hyperlink" Target="https://markets.businessinsider.com/stocks/lcid-stock" TargetMode="External"/><Relationship Id="rId342" Type="http://schemas.openxmlformats.org/officeDocument/2006/relationships/hyperlink" Target="https://markets.businessinsider.com/stocks/pypl-stock" TargetMode="External"/><Relationship Id="rId202" Type="http://schemas.openxmlformats.org/officeDocument/2006/relationships/hyperlink" Target="https://www.marketbeat.com/stocks/NASDAQ/FTNT/" TargetMode="External"/><Relationship Id="rId223" Type="http://schemas.openxmlformats.org/officeDocument/2006/relationships/hyperlink" Target="https://www.marketbeat.com/stocks/NASDAQ/KHC/" TargetMode="External"/><Relationship Id="rId244" Type="http://schemas.openxmlformats.org/officeDocument/2006/relationships/hyperlink" Target="https://www.marketbeat.com/stocks/NASDAQ/AEP/" TargetMode="External"/><Relationship Id="rId18" Type="http://schemas.openxmlformats.org/officeDocument/2006/relationships/hyperlink" Target="https://www.marketbeat.com/stocks/sectors/computer-and-technology/" TargetMode="External"/><Relationship Id="rId39" Type="http://schemas.openxmlformats.org/officeDocument/2006/relationships/hyperlink" Target="https://www.marketbeat.com/stocks/sectors/computer-and-technology/" TargetMode="External"/><Relationship Id="rId265" Type="http://schemas.openxmlformats.org/officeDocument/2006/relationships/hyperlink" Target="https://www.marketbeat.com/stocks/sectors/finance/" TargetMode="External"/><Relationship Id="rId286" Type="http://schemas.openxmlformats.org/officeDocument/2006/relationships/hyperlink" Target="https://markets.businessinsider.com/stocks/avgo-stock" TargetMode="External"/><Relationship Id="rId50" Type="http://schemas.openxmlformats.org/officeDocument/2006/relationships/hyperlink" Target="https://www.marketbeat.com/stocks/NASDAQ/CMCSA/" TargetMode="External"/><Relationship Id="rId104" Type="http://schemas.openxmlformats.org/officeDocument/2006/relationships/hyperlink" Target="https://www.marketbeat.com/stocks/NASDAQ/GILD/" TargetMode="External"/><Relationship Id="rId125" Type="http://schemas.openxmlformats.org/officeDocument/2006/relationships/hyperlink" Target="https://www.marketbeat.com/stocks/sectors/computer-and-technology/" TargetMode="External"/><Relationship Id="rId146" Type="http://schemas.openxmlformats.org/officeDocument/2006/relationships/hyperlink" Target="https://www.marketbeat.com/stocks/sectors/communication-services/" TargetMode="External"/><Relationship Id="rId167" Type="http://schemas.openxmlformats.org/officeDocument/2006/relationships/hyperlink" Target="https://www.marketbeat.com/stocks/sectors/consumer-discretionary/" TargetMode="External"/><Relationship Id="rId188" Type="http://schemas.openxmlformats.org/officeDocument/2006/relationships/hyperlink" Target="https://www.marketbeat.com/stocks/NASDAQ/CTAS/" TargetMode="External"/><Relationship Id="rId311" Type="http://schemas.openxmlformats.org/officeDocument/2006/relationships/hyperlink" Target="https://markets.businessinsider.com/stocks/hon-stock" TargetMode="External"/><Relationship Id="rId332" Type="http://schemas.openxmlformats.org/officeDocument/2006/relationships/hyperlink" Target="https://markets.businessinsider.com/stocks/mnst-stock" TargetMode="External"/><Relationship Id="rId353" Type="http://schemas.openxmlformats.org/officeDocument/2006/relationships/hyperlink" Target="https://markets.businessinsider.com/stocks/khc-stock" TargetMode="External"/><Relationship Id="rId71" Type="http://schemas.openxmlformats.org/officeDocument/2006/relationships/hyperlink" Target="https://www.marketbeat.com/stocks/NASDAQ/INTU/" TargetMode="External"/><Relationship Id="rId92" Type="http://schemas.openxmlformats.org/officeDocument/2006/relationships/hyperlink" Target="https://www.marketbeat.com/stocks/NASDAQ/SBUX/" TargetMode="External"/><Relationship Id="rId213" Type="http://schemas.openxmlformats.org/officeDocument/2006/relationships/hyperlink" Target="https://www.marketbeat.com/stocks/sectors/computer-and-technology/" TargetMode="External"/><Relationship Id="rId234" Type="http://schemas.openxmlformats.org/officeDocument/2006/relationships/hyperlink" Target="https://www.marketbeat.com/stocks/sectors/computer-and-technology/" TargetMode="External"/><Relationship Id="rId2" Type="http://schemas.openxmlformats.org/officeDocument/2006/relationships/hyperlink" Target="https://www.marketbeat.com/stocks/NASDAQ/AAPL/" TargetMode="External"/><Relationship Id="rId29" Type="http://schemas.openxmlformats.org/officeDocument/2006/relationships/hyperlink" Target="https://www.marketbeat.com/stocks/NASDAQ/COST/" TargetMode="External"/><Relationship Id="rId255" Type="http://schemas.openxmlformats.org/officeDocument/2006/relationships/hyperlink" Target="https://www.marketbeat.com/stocks/NASDAQ/VCIT/" TargetMode="External"/><Relationship Id="rId276" Type="http://schemas.openxmlformats.org/officeDocument/2006/relationships/hyperlink" Target="https://markets.businessinsider.com/stocks/anss-stock" TargetMode="External"/><Relationship Id="rId297" Type="http://schemas.openxmlformats.org/officeDocument/2006/relationships/hyperlink" Target="https://markets.businessinsider.com/stocks/crwd-stock" TargetMode="External"/><Relationship Id="rId40" Type="http://schemas.openxmlformats.org/officeDocument/2006/relationships/hyperlink" Target="https://www.marketbeat.com/stocks/NASDAQ/CSCO/" TargetMode="External"/><Relationship Id="rId115" Type="http://schemas.openxmlformats.org/officeDocument/2006/relationships/hyperlink" Target="https://www.marketbeat.com/stocks/NASDAQ/ABNB/" TargetMode="External"/><Relationship Id="rId136" Type="http://schemas.openxmlformats.org/officeDocument/2006/relationships/hyperlink" Target="https://www.marketbeat.com/stocks/NASDAQ/FISV/" TargetMode="External"/><Relationship Id="rId157" Type="http://schemas.openxmlformats.org/officeDocument/2006/relationships/hyperlink" Target="https://www.marketbeat.com/stocks/NASDAQ/MELI/" TargetMode="External"/><Relationship Id="rId178" Type="http://schemas.openxmlformats.org/officeDocument/2006/relationships/hyperlink" Target="https://www.marketbeat.com/stocks/NASDAQ/ORLY/" TargetMode="External"/><Relationship Id="rId301" Type="http://schemas.openxmlformats.org/officeDocument/2006/relationships/hyperlink" Target="https://markets.businessinsider.com/stocks/fang-stock" TargetMode="External"/><Relationship Id="rId322" Type="http://schemas.openxmlformats.org/officeDocument/2006/relationships/hyperlink" Target="https://markets.businessinsider.com/stocks/lulu-stock" TargetMode="External"/><Relationship Id="rId343" Type="http://schemas.openxmlformats.org/officeDocument/2006/relationships/hyperlink" Target="https://markets.businessinsider.com/stocks/pdd-stock" TargetMode="External"/><Relationship Id="rId61" Type="http://schemas.openxmlformats.org/officeDocument/2006/relationships/hyperlink" Target="https://www.marketbeat.com/stocks/NASDAQ/INTC/" TargetMode="External"/><Relationship Id="rId82" Type="http://schemas.openxmlformats.org/officeDocument/2006/relationships/hyperlink" Target="https://www.marketbeat.com/stocks/NASDAQ/QCOM/" TargetMode="External"/><Relationship Id="rId199" Type="http://schemas.openxmlformats.org/officeDocument/2006/relationships/hyperlink" Target="https://www.marketbeat.com/stocks/NASDAQ/BIDU/" TargetMode="External"/><Relationship Id="rId203" Type="http://schemas.openxmlformats.org/officeDocument/2006/relationships/hyperlink" Target="https://www.marketbeat.com/stocks/NASDAQ/FTNT/" TargetMode="External"/><Relationship Id="rId19" Type="http://schemas.openxmlformats.org/officeDocument/2006/relationships/hyperlink" Target="https://www.marketbeat.com/stocks/NASDAQ/TSLA/" TargetMode="External"/><Relationship Id="rId224" Type="http://schemas.openxmlformats.org/officeDocument/2006/relationships/hyperlink" Target="https://www.marketbeat.com/stocks/NASDAQ/KHC/" TargetMode="External"/><Relationship Id="rId245" Type="http://schemas.openxmlformats.org/officeDocument/2006/relationships/hyperlink" Target="https://www.marketbeat.com/stocks/NASDAQ/AEP/" TargetMode="External"/><Relationship Id="rId266" Type="http://schemas.openxmlformats.org/officeDocument/2006/relationships/hyperlink" Target="https://markets.businessinsider.com/stocks/adbe-stock" TargetMode="External"/><Relationship Id="rId287" Type="http://schemas.openxmlformats.org/officeDocument/2006/relationships/hyperlink" Target="https://markets.businessinsider.com/stocks/cdns-stock" TargetMode="External"/><Relationship Id="rId30" Type="http://schemas.openxmlformats.org/officeDocument/2006/relationships/hyperlink" Target="https://www.marketbeat.com/stocks/sectors/retail-wholesale/" TargetMode="External"/><Relationship Id="rId105" Type="http://schemas.openxmlformats.org/officeDocument/2006/relationships/hyperlink" Target="https://www.marketbeat.com/stocks/sectors/medical/" TargetMode="External"/><Relationship Id="rId126" Type="http://schemas.openxmlformats.org/officeDocument/2006/relationships/hyperlink" Target="https://www.marketbeat.com/stocks/NASDAQ/ATVI/" TargetMode="External"/><Relationship Id="rId147" Type="http://schemas.openxmlformats.org/officeDocument/2006/relationships/hyperlink" Target="https://www.marketbeat.com/stocks/NASDAQ/NTES/" TargetMode="External"/><Relationship Id="rId168" Type="http://schemas.openxmlformats.org/officeDocument/2006/relationships/hyperlink" Target="https://www.marketbeat.com/stocks/NASDAQ/ARM/" TargetMode="External"/><Relationship Id="rId312" Type="http://schemas.openxmlformats.org/officeDocument/2006/relationships/hyperlink" Target="https://markets.businessinsider.com/stocks/idxx-stock" TargetMode="External"/><Relationship Id="rId333" Type="http://schemas.openxmlformats.org/officeDocument/2006/relationships/hyperlink" Target="https://markets.businessinsider.com/stocks/nflx-stock" TargetMode="External"/><Relationship Id="rId354" Type="http://schemas.openxmlformats.org/officeDocument/2006/relationships/hyperlink" Target="https://markets.businessinsider.com/stocks/tmus-stock" TargetMode="External"/><Relationship Id="rId51" Type="http://schemas.openxmlformats.org/officeDocument/2006/relationships/hyperlink" Target="https://www.marketbeat.com/stocks/sectors/consumer-discretionary/" TargetMode="External"/><Relationship Id="rId72" Type="http://schemas.openxmlformats.org/officeDocument/2006/relationships/hyperlink" Target="https://www.marketbeat.com/stocks/sectors/computer-and-technology/" TargetMode="External"/><Relationship Id="rId93" Type="http://schemas.openxmlformats.org/officeDocument/2006/relationships/hyperlink" Target="https://www.marketbeat.com/stocks/sectors/retail-wholesale/" TargetMode="External"/><Relationship Id="rId189" Type="http://schemas.openxmlformats.org/officeDocument/2006/relationships/hyperlink" Target="https://www.marketbeat.com/stocks/NASDAQ/CTAS/" TargetMode="External"/><Relationship Id="rId3" Type="http://schemas.openxmlformats.org/officeDocument/2006/relationships/hyperlink" Target="https://www.marketbeat.com/stocks/sectors/computer-and-technology/" TargetMode="External"/><Relationship Id="rId214" Type="http://schemas.openxmlformats.org/officeDocument/2006/relationships/hyperlink" Target="https://www.marketbeat.com/stocks/NASDAQ/KDP/" TargetMode="External"/><Relationship Id="rId235" Type="http://schemas.openxmlformats.org/officeDocument/2006/relationships/hyperlink" Target="https://www.marketbeat.com/stocks/NASDAQ/CRWD/" TargetMode="External"/><Relationship Id="rId256" Type="http://schemas.openxmlformats.org/officeDocument/2006/relationships/hyperlink" Target="https://www.marketbeat.com/stocks/NASDAQ/VCIT/" TargetMode="External"/><Relationship Id="rId277" Type="http://schemas.openxmlformats.org/officeDocument/2006/relationships/hyperlink" Target="https://markets.businessinsider.com/stocks/amat-stock" TargetMode="External"/><Relationship Id="rId298" Type="http://schemas.openxmlformats.org/officeDocument/2006/relationships/hyperlink" Target="https://markets.businessinsider.com/stocks/csx-stock" TargetMode="External"/><Relationship Id="rId116" Type="http://schemas.openxmlformats.org/officeDocument/2006/relationships/hyperlink" Target="https://www.marketbeat.com/stocks/sectors/computer-and-technology/" TargetMode="External"/><Relationship Id="rId137" Type="http://schemas.openxmlformats.org/officeDocument/2006/relationships/hyperlink" Target="https://www.marketbeat.com/stocks/sectors/computer-and-technology/" TargetMode="External"/><Relationship Id="rId158" Type="http://schemas.openxmlformats.org/officeDocument/2006/relationships/hyperlink" Target="https://www.marketbeat.com/stocks/sectors/retail-wholesale/" TargetMode="External"/><Relationship Id="rId302" Type="http://schemas.openxmlformats.org/officeDocument/2006/relationships/hyperlink" Target="https://markets.businessinsider.com/stocks/dltr-stock" TargetMode="External"/><Relationship Id="rId323" Type="http://schemas.openxmlformats.org/officeDocument/2006/relationships/hyperlink" Target="https://markets.businessinsider.com/stocks/mar-stock" TargetMode="External"/><Relationship Id="rId344" Type="http://schemas.openxmlformats.org/officeDocument/2006/relationships/hyperlink" Target="https://markets.businessinsider.com/stocks/pep-stock" TargetMode="External"/><Relationship Id="rId20" Type="http://schemas.openxmlformats.org/officeDocument/2006/relationships/hyperlink" Target="https://www.marketbeat.com/stocks/NASDAQ/TSLA/" TargetMode="External"/><Relationship Id="rId41" Type="http://schemas.openxmlformats.org/officeDocument/2006/relationships/hyperlink" Target="https://www.marketbeat.com/stocks/NASDAQ/CSCO/" TargetMode="External"/><Relationship Id="rId62" Type="http://schemas.openxmlformats.org/officeDocument/2006/relationships/hyperlink" Target="https://www.marketbeat.com/stocks/NASDAQ/INTC/" TargetMode="External"/><Relationship Id="rId83" Type="http://schemas.openxmlformats.org/officeDocument/2006/relationships/hyperlink" Target="https://www.marketbeat.com/stocks/NASDAQ/QCOM/" TargetMode="External"/><Relationship Id="rId179" Type="http://schemas.openxmlformats.org/officeDocument/2006/relationships/hyperlink" Target="https://www.marketbeat.com/stocks/sectors/retail-wholesale/" TargetMode="External"/><Relationship Id="rId190" Type="http://schemas.openxmlformats.org/officeDocument/2006/relationships/hyperlink" Target="https://www.marketbeat.com/stocks/sectors/industrial-products/" TargetMode="External"/><Relationship Id="rId204" Type="http://schemas.openxmlformats.org/officeDocument/2006/relationships/hyperlink" Target="https://www.marketbeat.com/stocks/sectors/computer-and-technology/" TargetMode="External"/><Relationship Id="rId225" Type="http://schemas.openxmlformats.org/officeDocument/2006/relationships/hyperlink" Target="https://www.marketbeat.com/stocks/sectors/consumer-staples/" TargetMode="External"/><Relationship Id="rId246" Type="http://schemas.openxmlformats.org/officeDocument/2006/relationships/hyperlink" Target="https://www.marketbeat.com/stocks/sectors/utilities/" TargetMode="External"/><Relationship Id="rId267" Type="http://schemas.openxmlformats.org/officeDocument/2006/relationships/hyperlink" Target="https://markets.businessinsider.com/stocks/abnb-stock" TargetMode="External"/><Relationship Id="rId288" Type="http://schemas.openxmlformats.org/officeDocument/2006/relationships/hyperlink" Target="https://markets.businessinsider.com/stocks/chtr-stoc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er.degiro.nl/trader/" TargetMode="External"/><Relationship Id="rId13" Type="http://schemas.openxmlformats.org/officeDocument/2006/relationships/hyperlink" Target="https://www.igcp.pt/pt/menu-lateral/certificados-de-aforro/taxa-de-juro-anual/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trader.degiro.nl/trader/" TargetMode="External"/><Relationship Id="rId7" Type="http://schemas.openxmlformats.org/officeDocument/2006/relationships/hyperlink" Target="https://trader.degiro.nl/trader/" TargetMode="External"/><Relationship Id="rId12" Type="http://schemas.openxmlformats.org/officeDocument/2006/relationships/hyperlink" Target="https://clientebancario.bportugal.pt/pt-pt/garantia-de-depositos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trader.degiro.nl/trader/" TargetMode="External"/><Relationship Id="rId16" Type="http://schemas.openxmlformats.org/officeDocument/2006/relationships/hyperlink" Target="https://finance.yahoo.com/news/1-unstoppable-vanguard-etf-could-101500581.html" TargetMode="External"/><Relationship Id="rId1" Type="http://schemas.openxmlformats.org/officeDocument/2006/relationships/hyperlink" Target="https://trader.degiro.nl/trader/" TargetMode="External"/><Relationship Id="rId6" Type="http://schemas.openxmlformats.org/officeDocument/2006/relationships/hyperlink" Target="https://trader.degiro.nl/trader/" TargetMode="External"/><Relationship Id="rId11" Type="http://schemas.openxmlformats.org/officeDocument/2006/relationships/hyperlink" Target="https://eco.sapo.pt/especiais/os-37-depositos-que-pagam-mais-que-a-inflacao/" TargetMode="External"/><Relationship Id="rId5" Type="http://schemas.openxmlformats.org/officeDocument/2006/relationships/hyperlink" Target="https://trader.degiro.nl/trader/" TargetMode="External"/><Relationship Id="rId15" Type="http://schemas.openxmlformats.org/officeDocument/2006/relationships/hyperlink" Target="https://eco.sapo.pt/2024/01/16/lisboa-entre-as-bolsas-que-mais-dividendos-paga-aos-acionistas/" TargetMode="External"/><Relationship Id="rId10" Type="http://schemas.openxmlformats.org/officeDocument/2006/relationships/hyperlink" Target="https://trader.degiro.nl/trader/" TargetMode="External"/><Relationship Id="rId4" Type="http://schemas.openxmlformats.org/officeDocument/2006/relationships/hyperlink" Target="https://trader.degiro.nl/trader/" TargetMode="External"/><Relationship Id="rId9" Type="http://schemas.openxmlformats.org/officeDocument/2006/relationships/hyperlink" Target="https://trader.degiro.nl/trader/" TargetMode="External"/><Relationship Id="rId14" Type="http://schemas.openxmlformats.org/officeDocument/2006/relationships/hyperlink" Target="https://jornaleconomico.sapo.pt/noticias/caixa-ja-esta-a-cortar-juros-nos-depositos-a-6-e-12-me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27E2-851B-4C12-A305-B56FDA32BB95}">
  <dimension ref="A1:R125"/>
  <sheetViews>
    <sheetView topLeftCell="A101" zoomScale="106" zoomScaleNormal="106" workbookViewId="0">
      <selection activeCell="C78" sqref="C78"/>
    </sheetView>
  </sheetViews>
  <sheetFormatPr defaultRowHeight="14.4"/>
  <cols>
    <col min="1" max="1" width="2.77734375" style="60" customWidth="1"/>
    <col min="2" max="2" width="47" bestFit="1" customWidth="1"/>
    <col min="3" max="3" width="12.77734375" bestFit="1" customWidth="1"/>
    <col min="4" max="4" width="2.77734375" style="60" customWidth="1"/>
    <col min="5" max="5" width="125.88671875" customWidth="1"/>
    <col min="6" max="6" width="2.77734375" style="60" customWidth="1"/>
    <col min="7" max="7" width="36.44140625" bestFit="1" customWidth="1"/>
    <col min="8" max="8" width="12.109375" bestFit="1" customWidth="1"/>
    <col min="9" max="9" width="2.77734375" style="33" customWidth="1"/>
    <col min="10" max="10" width="149.6640625" customWidth="1"/>
    <col min="11" max="11" width="2.77734375" style="33" customWidth="1"/>
    <col min="12" max="12" width="35.77734375" bestFit="1" customWidth="1"/>
    <col min="13" max="13" width="9.6640625" bestFit="1" customWidth="1"/>
    <col min="14" max="14" width="2.77734375" style="33" customWidth="1"/>
    <col min="15" max="15" width="112.5546875" customWidth="1"/>
    <col min="16" max="17" width="9.6640625" customWidth="1"/>
    <col min="18" max="18" width="2.77734375" customWidth="1"/>
    <col min="19" max="19" width="20.6640625" bestFit="1" customWidth="1"/>
    <col min="21" max="21" width="20.6640625" bestFit="1" customWidth="1"/>
  </cols>
  <sheetData>
    <row r="1" spans="2:17" ht="388.2" customHeight="1">
      <c r="B1" s="128" t="s">
        <v>501</v>
      </c>
      <c r="C1" s="128"/>
      <c r="D1" s="61"/>
      <c r="E1" s="70" t="s">
        <v>524</v>
      </c>
      <c r="F1" s="66"/>
      <c r="K1" s="36"/>
    </row>
    <row r="2" spans="2:17" ht="22.8" customHeight="1">
      <c r="B2" s="47" t="s">
        <v>473</v>
      </c>
      <c r="C2" s="47"/>
      <c r="D2" s="62"/>
      <c r="E2" s="67"/>
      <c r="K2" s="37"/>
      <c r="N2" s="40"/>
      <c r="P2" s="20"/>
      <c r="Q2" s="20"/>
    </row>
    <row r="3" spans="2:17" ht="23.4" customHeight="1">
      <c r="B3" s="48" t="s">
        <v>499</v>
      </c>
      <c r="C3" s="48"/>
      <c r="D3" s="63"/>
      <c r="E3" s="67"/>
      <c r="K3" s="38"/>
      <c r="N3" s="40"/>
      <c r="P3" s="20"/>
      <c r="Q3" s="20"/>
    </row>
    <row r="4" spans="2:17" ht="23.4" customHeight="1">
      <c r="B4" s="48" t="s">
        <v>477</v>
      </c>
      <c r="C4" s="48">
        <v>1500</v>
      </c>
      <c r="D4" s="63"/>
      <c r="E4" s="67"/>
      <c r="K4" s="38"/>
      <c r="N4" s="41"/>
      <c r="P4" s="34"/>
      <c r="Q4" s="34"/>
    </row>
    <row r="5" spans="2:17" ht="23.4" customHeight="1">
      <c r="B5" s="48" t="s">
        <v>487</v>
      </c>
      <c r="C5" s="48">
        <v>260</v>
      </c>
      <c r="D5" s="63"/>
      <c r="E5" s="67"/>
      <c r="K5" s="38"/>
      <c r="N5" s="42"/>
      <c r="P5" s="35"/>
      <c r="Q5" s="35"/>
    </row>
    <row r="6" spans="2:17" ht="23.4" customHeight="1">
      <c r="B6" s="48" t="s">
        <v>474</v>
      </c>
      <c r="C6" s="48">
        <v>1.06</v>
      </c>
      <c r="D6" s="63"/>
      <c r="E6" s="67"/>
      <c r="K6" s="38"/>
      <c r="N6" s="40"/>
      <c r="P6" s="20"/>
      <c r="Q6" s="20"/>
    </row>
    <row r="7" spans="2:17" ht="23.4" customHeight="1">
      <c r="B7" s="48" t="s">
        <v>488</v>
      </c>
      <c r="C7" s="49">
        <f>C5/C6</f>
        <v>245.28301886792451</v>
      </c>
      <c r="D7" s="64"/>
      <c r="E7" s="67"/>
      <c r="K7" s="38"/>
      <c r="N7" s="41"/>
      <c r="P7" s="34"/>
      <c r="Q7" s="34"/>
    </row>
    <row r="8" spans="2:17" ht="23.4" customHeight="1">
      <c r="B8" s="48" t="s">
        <v>475</v>
      </c>
      <c r="C8" s="48">
        <f>ROUNDDOWN(C4/C7,0)</f>
        <v>6</v>
      </c>
      <c r="D8" s="63"/>
      <c r="E8" s="67"/>
      <c r="K8" s="38"/>
      <c r="N8" s="41"/>
      <c r="P8" s="34"/>
      <c r="Q8" s="34"/>
    </row>
    <row r="9" spans="2:17" ht="23.4" customHeight="1">
      <c r="B9" s="48" t="s">
        <v>476</v>
      </c>
      <c r="C9" s="48"/>
      <c r="D9" s="63"/>
      <c r="E9" s="67"/>
      <c r="K9" s="38"/>
    </row>
    <row r="10" spans="2:17" ht="23.4" customHeight="1">
      <c r="B10" s="48" t="s">
        <v>479</v>
      </c>
      <c r="C10" s="48">
        <f>C8*C5</f>
        <v>1560</v>
      </c>
      <c r="D10" s="63"/>
      <c r="E10" s="67"/>
      <c r="K10" s="38"/>
    </row>
    <row r="11" spans="2:17" ht="23.4" customHeight="1">
      <c r="B11" s="48" t="s">
        <v>480</v>
      </c>
      <c r="C11" s="49">
        <f>C8*C7</f>
        <v>1471.6981132075471</v>
      </c>
      <c r="D11" s="64"/>
      <c r="E11" s="67"/>
      <c r="H11" s="48"/>
    </row>
    <row r="12" spans="2:17" ht="23.4" customHeight="1">
      <c r="B12" s="48" t="s">
        <v>497</v>
      </c>
      <c r="C12" s="49">
        <f>C4-C11</f>
        <v>28.301886792452933</v>
      </c>
      <c r="D12" s="64"/>
      <c r="E12" s="67"/>
      <c r="N12" s="43"/>
      <c r="O12" s="29"/>
      <c r="P12" s="29"/>
      <c r="Q12" s="29"/>
    </row>
    <row r="13" spans="2:17" ht="14.4" customHeight="1">
      <c r="E13" s="67"/>
    </row>
    <row r="14" spans="2:17" ht="15.6" customHeight="1">
      <c r="E14" s="67"/>
    </row>
    <row r="15" spans="2:17" ht="15.6" customHeight="1">
      <c r="E15" s="67"/>
    </row>
    <row r="16" spans="2:17" ht="15.6" customHeight="1">
      <c r="E16" s="67"/>
    </row>
    <row r="17" spans="2:5" ht="15.6" customHeight="1">
      <c r="E17" s="67"/>
    </row>
    <row r="18" spans="2:5" ht="15.6" customHeight="1">
      <c r="E18" s="67"/>
    </row>
    <row r="19" spans="2:5" ht="14.4" customHeight="1">
      <c r="E19" s="67"/>
    </row>
    <row r="20" spans="2:5" ht="28.8" customHeight="1">
      <c r="E20" s="67"/>
    </row>
    <row r="21" spans="2:5" ht="16.8" customHeight="1">
      <c r="B21" s="129" t="s">
        <v>507</v>
      </c>
      <c r="C21" s="126">
        <v>1</v>
      </c>
      <c r="D21" s="65"/>
      <c r="E21" s="127" t="s">
        <v>503</v>
      </c>
    </row>
    <row r="22" spans="2:5" ht="16.8" customHeight="1">
      <c r="B22" s="129"/>
      <c r="C22" s="126"/>
      <c r="D22" s="65"/>
      <c r="E22" s="127"/>
    </row>
    <row r="23" spans="2:5" ht="7.8" customHeight="1">
      <c r="B23" s="129"/>
      <c r="C23" s="126"/>
      <c r="D23" s="65"/>
      <c r="E23" s="127"/>
    </row>
    <row r="24" spans="2:5" ht="16.8" customHeight="1">
      <c r="B24" s="129"/>
      <c r="C24" s="126">
        <v>2</v>
      </c>
      <c r="D24" s="65"/>
      <c r="E24" s="127" t="s">
        <v>504</v>
      </c>
    </row>
    <row r="25" spans="2:5" ht="25.2" customHeight="1">
      <c r="B25" s="129"/>
      <c r="C25" s="126"/>
      <c r="D25" s="65"/>
      <c r="E25" s="127"/>
    </row>
    <row r="26" spans="2:5" ht="16.8" customHeight="1">
      <c r="C26" s="126">
        <v>3</v>
      </c>
      <c r="D26" s="65"/>
      <c r="E26" s="127" t="s">
        <v>505</v>
      </c>
    </row>
    <row r="27" spans="2:5" ht="16.8" customHeight="1">
      <c r="C27" s="126"/>
      <c r="D27" s="65"/>
      <c r="E27" s="127"/>
    </row>
    <row r="28" spans="2:5" ht="16.8" customHeight="1">
      <c r="C28" s="126"/>
      <c r="D28" s="65"/>
      <c r="E28" s="127"/>
    </row>
    <row r="29" spans="2:5" ht="16.8" customHeight="1">
      <c r="C29" s="126"/>
      <c r="D29" s="65"/>
      <c r="E29" s="127"/>
    </row>
    <row r="30" spans="2:5" ht="16.8" customHeight="1">
      <c r="C30" s="126"/>
      <c r="D30" s="65"/>
      <c r="E30" s="127"/>
    </row>
    <row r="31" spans="2:5" ht="16.8" customHeight="1">
      <c r="C31" s="126"/>
      <c r="D31" s="65"/>
      <c r="E31" s="127"/>
    </row>
    <row r="32" spans="2:5" ht="16.8" customHeight="1">
      <c r="C32" s="126"/>
      <c r="D32" s="65"/>
      <c r="E32" s="127"/>
    </row>
    <row r="33" spans="2:17" ht="16.8" customHeight="1">
      <c r="C33" s="126"/>
      <c r="D33" s="65"/>
      <c r="E33" s="127"/>
    </row>
    <row r="34" spans="2:17" ht="16.8" customHeight="1">
      <c r="C34" s="126">
        <v>4</v>
      </c>
      <c r="D34" s="65"/>
      <c r="E34" s="127" t="s">
        <v>506</v>
      </c>
    </row>
    <row r="35" spans="2:17" ht="16.8" customHeight="1">
      <c r="C35" s="126"/>
      <c r="D35" s="65"/>
      <c r="E35" s="127"/>
    </row>
    <row r="36" spans="2:17" ht="16.8" customHeight="1">
      <c r="C36" s="126"/>
      <c r="D36" s="65"/>
      <c r="E36" s="127"/>
    </row>
    <row r="37" spans="2:17" ht="16.8" customHeight="1">
      <c r="C37" s="126"/>
      <c r="D37" s="65"/>
      <c r="E37" s="127"/>
    </row>
    <row r="38" spans="2:17" ht="16.8" customHeight="1">
      <c r="C38" s="126"/>
      <c r="D38" s="65"/>
      <c r="E38" s="127"/>
    </row>
    <row r="39" spans="2:17" ht="16.8" customHeight="1">
      <c r="C39" s="126"/>
      <c r="D39" s="65"/>
      <c r="E39" s="127"/>
    </row>
    <row r="40" spans="2:17" ht="16.8" customHeight="1">
      <c r="C40" s="126"/>
      <c r="D40" s="65"/>
      <c r="E40" s="127"/>
    </row>
    <row r="41" spans="2:17" ht="16.8" customHeight="1">
      <c r="C41" s="126"/>
      <c r="D41" s="65"/>
      <c r="E41" s="127"/>
    </row>
    <row r="42" spans="2:17" ht="16.8" customHeight="1">
      <c r="C42" s="126"/>
      <c r="D42" s="65"/>
      <c r="E42" s="127"/>
    </row>
    <row r="43" spans="2:17" ht="16.8" customHeight="1">
      <c r="C43" s="126"/>
      <c r="D43" s="65"/>
      <c r="E43" s="127"/>
    </row>
    <row r="44" spans="2:17" ht="23.4" customHeight="1">
      <c r="B44" s="47" t="s">
        <v>502</v>
      </c>
      <c r="C44" s="48"/>
      <c r="E44" s="68"/>
      <c r="N44" s="44"/>
      <c r="O44" s="30"/>
      <c r="P44" s="30"/>
      <c r="Q44" s="30"/>
    </row>
    <row r="45" spans="2:17" ht="23.4">
      <c r="E45" s="68"/>
    </row>
    <row r="46" spans="2:17" ht="23.4">
      <c r="B46" s="48" t="s">
        <v>477</v>
      </c>
      <c r="C46" s="48">
        <v>1500</v>
      </c>
      <c r="E46" s="68"/>
      <c r="N46" s="44"/>
      <c r="O46" s="30"/>
      <c r="P46" s="30"/>
      <c r="Q46" s="30"/>
    </row>
    <row r="47" spans="2:17" ht="23.4">
      <c r="B47" s="48" t="s">
        <v>474</v>
      </c>
      <c r="C47" s="48">
        <v>1.06</v>
      </c>
      <c r="E47" s="68"/>
    </row>
    <row r="48" spans="2:17" ht="23.4">
      <c r="B48" s="48" t="s">
        <v>487</v>
      </c>
      <c r="C48" s="48">
        <v>260</v>
      </c>
      <c r="E48" s="68"/>
    </row>
    <row r="49" spans="2:17" ht="23.4">
      <c r="B49" s="48" t="s">
        <v>488</v>
      </c>
      <c r="C49" s="49">
        <f>C48/C47</f>
        <v>245.28301886792451</v>
      </c>
      <c r="E49" s="68"/>
      <c r="N49" s="45"/>
      <c r="O49" s="28"/>
      <c r="P49" s="28"/>
      <c r="Q49" s="28"/>
    </row>
    <row r="50" spans="2:17" ht="23.4">
      <c r="B50" s="48" t="s">
        <v>481</v>
      </c>
      <c r="C50" s="48">
        <f>ROUNDDOWN(C46/C49,0)</f>
        <v>6</v>
      </c>
      <c r="E50" s="68"/>
    </row>
    <row r="51" spans="2:17" ht="23.4">
      <c r="B51" s="48" t="s">
        <v>489</v>
      </c>
      <c r="C51" s="48">
        <f>C50*C48</f>
        <v>1560</v>
      </c>
      <c r="E51" s="68"/>
      <c r="N51" s="46"/>
      <c r="O51" s="32"/>
      <c r="P51" s="32"/>
      <c r="Q51" s="32"/>
    </row>
    <row r="52" spans="2:17" ht="23.4" customHeight="1">
      <c r="B52" s="48" t="s">
        <v>490</v>
      </c>
      <c r="C52" s="49">
        <f>C50*C49</f>
        <v>1471.6981132075471</v>
      </c>
      <c r="E52" s="68"/>
      <c r="N52" s="45"/>
      <c r="O52" s="28"/>
      <c r="P52" s="28"/>
      <c r="Q52" s="28"/>
    </row>
    <row r="53" spans="2:17" ht="23.4" customHeight="1">
      <c r="B53" s="48" t="s">
        <v>484</v>
      </c>
      <c r="C53" s="50" t="s">
        <v>485</v>
      </c>
      <c r="E53" s="68"/>
      <c r="N53" s="39"/>
      <c r="O53" s="31"/>
      <c r="P53" s="31"/>
      <c r="Q53" s="31"/>
    </row>
    <row r="54" spans="2:17" ht="23.4">
      <c r="B54" s="48" t="s">
        <v>482</v>
      </c>
      <c r="C54" s="48">
        <f>C51/5</f>
        <v>312</v>
      </c>
      <c r="E54" s="68"/>
      <c r="N54" s="39"/>
      <c r="O54" s="31"/>
      <c r="P54" s="31"/>
      <c r="Q54" s="31"/>
    </row>
    <row r="55" spans="2:17" ht="23.4" customHeight="1">
      <c r="B55" s="48" t="s">
        <v>483</v>
      </c>
      <c r="C55" s="49">
        <f>C52/5</f>
        <v>294.33962264150944</v>
      </c>
      <c r="E55" s="68"/>
      <c r="N55" s="39"/>
      <c r="O55" s="31"/>
      <c r="P55" s="31"/>
      <c r="Q55" s="31"/>
    </row>
    <row r="56" spans="2:17" ht="23.4" customHeight="1">
      <c r="B56" s="48" t="s">
        <v>497</v>
      </c>
      <c r="C56" s="49">
        <f>C46-C55</f>
        <v>1205.6603773584907</v>
      </c>
      <c r="E56" s="68"/>
      <c r="N56" s="39"/>
      <c r="O56" s="31"/>
      <c r="P56" s="31"/>
      <c r="Q56" s="31"/>
    </row>
    <row r="57" spans="2:17" ht="23.4" customHeight="1">
      <c r="E57" s="68"/>
      <c r="N57" s="39"/>
      <c r="O57" s="31"/>
      <c r="P57" s="31"/>
      <c r="Q57" s="31"/>
    </row>
    <row r="58" spans="2:17" ht="23.4" customHeight="1">
      <c r="E58" s="68"/>
      <c r="N58" s="39"/>
      <c r="O58" s="31"/>
      <c r="P58" s="31"/>
      <c r="Q58" s="31"/>
    </row>
    <row r="59" spans="2:17" ht="23.4" customHeight="1">
      <c r="E59" s="68"/>
      <c r="N59" s="39"/>
      <c r="O59" s="31"/>
      <c r="P59" s="31"/>
      <c r="Q59" s="31"/>
    </row>
    <row r="60" spans="2:17" ht="23.4" customHeight="1">
      <c r="E60" s="68"/>
      <c r="N60" s="39"/>
      <c r="O60" s="31"/>
      <c r="P60" s="31"/>
      <c r="Q60" s="31"/>
    </row>
    <row r="61" spans="2:17" ht="20.399999999999999" customHeight="1">
      <c r="B61" s="47" t="s">
        <v>509</v>
      </c>
      <c r="C61" s="48"/>
      <c r="E61" s="69"/>
    </row>
    <row r="62" spans="2:17" ht="23.4">
      <c r="B62" s="48" t="s">
        <v>519</v>
      </c>
      <c r="C62" s="48">
        <v>1500</v>
      </c>
      <c r="E62" s="69"/>
    </row>
    <row r="63" spans="2:17" ht="23.4">
      <c r="B63" s="48" t="s">
        <v>486</v>
      </c>
      <c r="C63" s="48">
        <v>1590</v>
      </c>
      <c r="E63" s="69"/>
    </row>
    <row r="64" spans="2:17" ht="23.4">
      <c r="B64" s="48" t="s">
        <v>484</v>
      </c>
      <c r="C64" s="50" t="s">
        <v>485</v>
      </c>
      <c r="E64" s="69"/>
    </row>
    <row r="65" spans="2:18" ht="23.4">
      <c r="B65" s="48" t="s">
        <v>493</v>
      </c>
      <c r="C65" s="48">
        <f>C63</f>
        <v>1590</v>
      </c>
      <c r="E65" s="69"/>
      <c r="R65" s="31"/>
    </row>
    <row r="66" spans="2:18" ht="23.4">
      <c r="B66" s="48" t="s">
        <v>494</v>
      </c>
      <c r="C66" s="51">
        <f>C62</f>
        <v>1500</v>
      </c>
      <c r="E66" s="69"/>
    </row>
    <row r="67" spans="2:18" ht="23.4">
      <c r="B67" s="48" t="s">
        <v>487</v>
      </c>
      <c r="C67" s="48">
        <v>260</v>
      </c>
      <c r="E67" s="69"/>
    </row>
    <row r="68" spans="2:18" ht="23.4">
      <c r="B68" s="48" t="s">
        <v>488</v>
      </c>
      <c r="C68" s="49">
        <f>C67/C47</f>
        <v>245.28301886792451</v>
      </c>
      <c r="E68" s="69"/>
    </row>
    <row r="69" spans="2:18" ht="23.4">
      <c r="B69" s="48" t="s">
        <v>491</v>
      </c>
      <c r="C69" s="48">
        <f>5*C65</f>
        <v>7950</v>
      </c>
      <c r="E69" s="69"/>
    </row>
    <row r="70" spans="2:18" ht="23.4">
      <c r="B70" s="48" t="s">
        <v>492</v>
      </c>
      <c r="C70" s="51">
        <f>5*C66</f>
        <v>7500</v>
      </c>
      <c r="E70" s="69"/>
    </row>
    <row r="71" spans="2:18" ht="23.4">
      <c r="B71" s="48" t="s">
        <v>475</v>
      </c>
      <c r="C71" s="48">
        <f>ROUNDDOWN(C70/C68,0)</f>
        <v>30</v>
      </c>
      <c r="E71" s="69"/>
    </row>
    <row r="72" spans="2:18" ht="23.4">
      <c r="B72" s="48" t="s">
        <v>489</v>
      </c>
      <c r="C72" s="48">
        <f>C71*C67</f>
        <v>7800</v>
      </c>
      <c r="E72" s="69"/>
    </row>
    <row r="73" spans="2:18" ht="23.4">
      <c r="B73" s="48" t="s">
        <v>490</v>
      </c>
      <c r="C73" s="49">
        <f>C71*C68</f>
        <v>7358.4905660377353</v>
      </c>
      <c r="E73" s="69"/>
    </row>
    <row r="74" spans="2:18" ht="23.4">
      <c r="B74" s="48" t="s">
        <v>495</v>
      </c>
      <c r="C74" s="48">
        <f>C72/5</f>
        <v>1560</v>
      </c>
      <c r="E74" s="69"/>
    </row>
    <row r="75" spans="2:18" ht="23.4" customHeight="1">
      <c r="B75" s="48" t="s">
        <v>496</v>
      </c>
      <c r="C75" s="52">
        <f>C73/5</f>
        <v>1471.6981132075471</v>
      </c>
      <c r="E75" s="69"/>
    </row>
    <row r="76" spans="2:18" ht="21.6" customHeight="1">
      <c r="B76" s="48" t="s">
        <v>497</v>
      </c>
      <c r="C76" s="49">
        <f>C62-C75</f>
        <v>28.301886792452933</v>
      </c>
      <c r="E76" s="69"/>
    </row>
    <row r="77" spans="2:18" ht="22.8" customHeight="1">
      <c r="B77" s="48" t="s">
        <v>498</v>
      </c>
      <c r="C77" s="53">
        <f>C62/C75</f>
        <v>1.0192307692307694</v>
      </c>
      <c r="E77" s="69"/>
    </row>
    <row r="78" spans="2:18" ht="14.4" customHeight="1">
      <c r="E78" s="69"/>
    </row>
    <row r="79" spans="2:18" ht="14.4" customHeight="1">
      <c r="E79" s="69"/>
    </row>
    <row r="80" spans="2:18" ht="19.8" customHeight="1">
      <c r="E80" s="69"/>
    </row>
    <row r="81" spans="2:5" ht="23.4" customHeight="1">
      <c r="B81" s="47" t="s">
        <v>500</v>
      </c>
      <c r="C81" s="48"/>
      <c r="E81" s="68"/>
    </row>
    <row r="82" spans="2:5" ht="23.4">
      <c r="B82" s="48" t="s">
        <v>513</v>
      </c>
      <c r="C82" s="55">
        <v>-4.3846153846153826E-2</v>
      </c>
      <c r="E82" s="68"/>
    </row>
    <row r="83" spans="2:5" ht="23.4">
      <c r="B83" s="48" t="s">
        <v>478</v>
      </c>
      <c r="C83" s="51">
        <f>C4+C104</f>
        <v>1177.358490566038</v>
      </c>
      <c r="E83" s="68"/>
    </row>
    <row r="84" spans="2:5" ht="23.4">
      <c r="B84" s="48" t="s">
        <v>520</v>
      </c>
      <c r="C84" s="53">
        <f>C83/C75</f>
        <v>0.80000000000000027</v>
      </c>
      <c r="E84" s="68"/>
    </row>
    <row r="85" spans="2:5" ht="23.4">
      <c r="B85" s="48" t="s">
        <v>513</v>
      </c>
      <c r="C85" s="55">
        <v>-0.10384615384615381</v>
      </c>
      <c r="E85" s="68"/>
    </row>
    <row r="86" spans="2:5" ht="23.4">
      <c r="B86" s="48" t="s">
        <v>478</v>
      </c>
      <c r="C86" s="51">
        <f>C4+C107</f>
        <v>735.84905660377387</v>
      </c>
      <c r="E86" s="68"/>
    </row>
    <row r="87" spans="2:5" ht="23.4">
      <c r="B87" s="48" t="s">
        <v>520</v>
      </c>
      <c r="C87" s="53">
        <f>C86/C75</f>
        <v>0.50000000000000022</v>
      </c>
      <c r="E87" s="68"/>
    </row>
    <row r="88" spans="2:5" ht="23.4" customHeight="1">
      <c r="E88" s="68"/>
    </row>
    <row r="89" spans="2:5" ht="23.4" customHeight="1">
      <c r="E89" s="68"/>
    </row>
    <row r="90" spans="2:5" ht="23.4" customHeight="1">
      <c r="E90" s="68"/>
    </row>
    <row r="91" spans="2:5" ht="23.4" customHeight="1">
      <c r="E91" s="68"/>
    </row>
    <row r="92" spans="2:5" ht="23.4" customHeight="1">
      <c r="E92" s="68"/>
    </row>
    <row r="101" spans="2:5" ht="23.4" customHeight="1">
      <c r="B101" s="57" t="s">
        <v>514</v>
      </c>
      <c r="C101" s="56"/>
      <c r="E101" s="68"/>
    </row>
    <row r="102" spans="2:5" ht="23.4">
      <c r="B102" s="48" t="s">
        <v>513</v>
      </c>
      <c r="C102" s="55">
        <v>-4.3846153846153826E-2</v>
      </c>
      <c r="E102" s="68"/>
    </row>
    <row r="103" spans="2:5" ht="23.4">
      <c r="B103" s="49" t="s">
        <v>515</v>
      </c>
      <c r="C103" s="48">
        <v>-64.53</v>
      </c>
      <c r="E103" s="68"/>
    </row>
    <row r="104" spans="2:5" ht="23.4">
      <c r="B104" s="49" t="s">
        <v>516</v>
      </c>
      <c r="C104" s="58">
        <f>C82*C73</f>
        <v>-322.64150943396209</v>
      </c>
      <c r="E104" s="68"/>
    </row>
    <row r="105" spans="2:5" ht="23.4">
      <c r="B105" s="48" t="s">
        <v>513</v>
      </c>
      <c r="C105" s="59">
        <v>-0.1038</v>
      </c>
      <c r="E105" s="68"/>
    </row>
    <row r="106" spans="2:5" ht="23.4">
      <c r="B106" s="49" t="s">
        <v>515</v>
      </c>
      <c r="C106" s="49">
        <f>C85*C52</f>
        <v>-152.83018867924523</v>
      </c>
      <c r="E106" s="68"/>
    </row>
    <row r="107" spans="2:5" ht="23.4">
      <c r="B107" s="49" t="s">
        <v>516</v>
      </c>
      <c r="C107" s="58">
        <f>C85*C73</f>
        <v>-764.15094339622613</v>
      </c>
      <c r="E107" s="68"/>
    </row>
    <row r="108" spans="2:5" ht="23.4">
      <c r="B108" s="48"/>
      <c r="C108" s="48"/>
      <c r="E108" s="68"/>
    </row>
    <row r="109" spans="2:5" ht="14.4" customHeight="1">
      <c r="E109" s="68"/>
    </row>
    <row r="110" spans="2:5" ht="14.4" customHeight="1">
      <c r="E110" s="68"/>
    </row>
    <row r="111" spans="2:5" ht="23.4" customHeight="1">
      <c r="E111" s="68"/>
    </row>
    <row r="121" spans="2:5" ht="22.8" customHeight="1"/>
    <row r="122" spans="2:5" ht="23.4" customHeight="1">
      <c r="B122" s="47" t="s">
        <v>517</v>
      </c>
      <c r="E122" s="125" t="s">
        <v>518</v>
      </c>
    </row>
    <row r="123" spans="2:5" ht="14.4" customHeight="1">
      <c r="E123" s="125"/>
    </row>
    <row r="124" spans="2:5" ht="14.4" customHeight="1">
      <c r="E124" s="125"/>
    </row>
    <row r="125" spans="2:5">
      <c r="E125" s="125"/>
    </row>
  </sheetData>
  <mergeCells count="11">
    <mergeCell ref="B1:C1"/>
    <mergeCell ref="C24:C25"/>
    <mergeCell ref="C21:C23"/>
    <mergeCell ref="C26:C33"/>
    <mergeCell ref="B21:B25"/>
    <mergeCell ref="E122:E125"/>
    <mergeCell ref="C34:C43"/>
    <mergeCell ref="E21:E23"/>
    <mergeCell ref="E24:E25"/>
    <mergeCell ref="E26:E33"/>
    <mergeCell ref="E34:E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F693-8717-4955-B4F3-F63CA7CC5916}">
  <dimension ref="A1:R122"/>
  <sheetViews>
    <sheetView topLeftCell="A2" zoomScale="106" zoomScaleNormal="106" workbookViewId="0">
      <selection activeCell="E2" sqref="E2:E20"/>
    </sheetView>
  </sheetViews>
  <sheetFormatPr defaultRowHeight="14.4"/>
  <cols>
    <col min="1" max="1" width="2.77734375" style="60" customWidth="1"/>
    <col min="2" max="2" width="47" bestFit="1" customWidth="1"/>
    <col min="3" max="3" width="12.77734375" bestFit="1" customWidth="1"/>
    <col min="4" max="4" width="2.77734375" style="60" customWidth="1"/>
    <col min="5" max="5" width="125.88671875" customWidth="1"/>
    <col min="6" max="6" width="2.77734375" style="60" customWidth="1"/>
    <col min="7" max="7" width="36.44140625" bestFit="1" customWidth="1"/>
    <col min="8" max="8" width="12.109375" bestFit="1" customWidth="1"/>
    <col min="9" max="9" width="2.77734375" style="33" customWidth="1"/>
    <col min="10" max="10" width="149.6640625" customWidth="1"/>
    <col min="11" max="11" width="2.77734375" style="33" customWidth="1"/>
    <col min="12" max="12" width="35.77734375" bestFit="1" customWidth="1"/>
    <col min="13" max="13" width="9.6640625" bestFit="1" customWidth="1"/>
    <col min="14" max="14" width="2.77734375" style="33" customWidth="1"/>
    <col min="15" max="15" width="112.5546875" customWidth="1"/>
    <col min="16" max="17" width="9.6640625" customWidth="1"/>
    <col min="18" max="18" width="2.77734375" customWidth="1"/>
    <col min="19" max="19" width="20.6640625" bestFit="1" customWidth="1"/>
    <col min="21" max="21" width="20.6640625" bestFit="1" customWidth="1"/>
  </cols>
  <sheetData>
    <row r="1" spans="2:17" ht="388.2" customHeight="1">
      <c r="B1" s="130" t="s">
        <v>501</v>
      </c>
      <c r="C1" s="130"/>
      <c r="D1" s="61"/>
      <c r="E1" s="54" t="s">
        <v>522</v>
      </c>
      <c r="F1" s="66"/>
      <c r="K1" s="36"/>
    </row>
    <row r="2" spans="2:17" ht="22.8" customHeight="1">
      <c r="B2" s="47" t="s">
        <v>473</v>
      </c>
      <c r="C2" s="47"/>
      <c r="D2" s="62"/>
      <c r="E2" s="131" t="s">
        <v>523</v>
      </c>
      <c r="K2" s="37"/>
      <c r="N2" s="40"/>
      <c r="P2" s="20"/>
      <c r="Q2" s="20"/>
    </row>
    <row r="3" spans="2:17" ht="23.4" customHeight="1">
      <c r="B3" s="48" t="s">
        <v>499</v>
      </c>
      <c r="C3" s="48"/>
      <c r="D3" s="63"/>
      <c r="E3" s="131"/>
      <c r="K3" s="38"/>
      <c r="N3" s="40"/>
      <c r="P3" s="20"/>
      <c r="Q3" s="20"/>
    </row>
    <row r="4" spans="2:17" ht="23.4" customHeight="1">
      <c r="B4" s="48" t="s">
        <v>477</v>
      </c>
      <c r="C4" s="48">
        <v>1500</v>
      </c>
      <c r="D4" s="63"/>
      <c r="E4" s="131"/>
      <c r="K4" s="38"/>
      <c r="N4" s="41"/>
      <c r="P4" s="34"/>
      <c r="Q4" s="34"/>
    </row>
    <row r="5" spans="2:17" ht="23.4" customHeight="1">
      <c r="B5" s="48" t="s">
        <v>487</v>
      </c>
      <c r="C5" s="48">
        <v>260</v>
      </c>
      <c r="D5" s="63"/>
      <c r="E5" s="131"/>
      <c r="K5" s="38"/>
      <c r="N5" s="42"/>
      <c r="P5" s="35"/>
      <c r="Q5" s="35"/>
    </row>
    <row r="6" spans="2:17" ht="23.4" customHeight="1">
      <c r="B6" s="48" t="s">
        <v>474</v>
      </c>
      <c r="C6" s="48">
        <v>1.06</v>
      </c>
      <c r="D6" s="63"/>
      <c r="E6" s="131"/>
      <c r="K6" s="38"/>
      <c r="N6" s="40"/>
      <c r="P6" s="20"/>
      <c r="Q6" s="20"/>
    </row>
    <row r="7" spans="2:17" ht="23.4" customHeight="1">
      <c r="B7" s="48" t="s">
        <v>488</v>
      </c>
      <c r="C7" s="49">
        <f>C5/C6</f>
        <v>245.28301886792451</v>
      </c>
      <c r="D7" s="64"/>
      <c r="E7" s="131"/>
      <c r="K7" s="38"/>
      <c r="N7" s="41"/>
      <c r="P7" s="34"/>
      <c r="Q7" s="34"/>
    </row>
    <row r="8" spans="2:17" ht="23.4" customHeight="1">
      <c r="B8" s="48" t="s">
        <v>475</v>
      </c>
      <c r="C8" s="48">
        <f>ROUNDDOWN(C4/C7,0)</f>
        <v>6</v>
      </c>
      <c r="D8" s="63"/>
      <c r="E8" s="131"/>
      <c r="K8" s="38"/>
      <c r="N8" s="41"/>
      <c r="P8" s="34"/>
      <c r="Q8" s="34"/>
    </row>
    <row r="9" spans="2:17" ht="23.4" customHeight="1">
      <c r="B9" s="48" t="s">
        <v>476</v>
      </c>
      <c r="C9" s="48"/>
      <c r="D9" s="63"/>
      <c r="E9" s="131"/>
      <c r="K9" s="38"/>
    </row>
    <row r="10" spans="2:17" ht="23.4" customHeight="1">
      <c r="B10" s="48" t="s">
        <v>479</v>
      </c>
      <c r="C10" s="48">
        <f>C8*C5</f>
        <v>1560</v>
      </c>
      <c r="D10" s="63"/>
      <c r="E10" s="131"/>
      <c r="K10" s="38"/>
    </row>
    <row r="11" spans="2:17" ht="23.4" customHeight="1">
      <c r="B11" s="48" t="s">
        <v>480</v>
      </c>
      <c r="C11" s="49">
        <f>C8*C7</f>
        <v>1471.6981132075471</v>
      </c>
      <c r="D11" s="64"/>
      <c r="E11" s="131"/>
      <c r="H11" s="48"/>
    </row>
    <row r="12" spans="2:17" ht="23.4" customHeight="1">
      <c r="B12" s="48" t="s">
        <v>497</v>
      </c>
      <c r="C12" s="49">
        <f>C4-C11</f>
        <v>28.301886792452933</v>
      </c>
      <c r="D12" s="64"/>
      <c r="E12" s="131"/>
      <c r="N12" s="43"/>
      <c r="O12" s="29"/>
      <c r="P12" s="29"/>
      <c r="Q12" s="29"/>
    </row>
    <row r="13" spans="2:17" ht="14.4" customHeight="1">
      <c r="E13" s="131"/>
    </row>
    <row r="14" spans="2:17" ht="15.6" customHeight="1">
      <c r="E14" s="131"/>
    </row>
    <row r="15" spans="2:17" ht="15.6" customHeight="1">
      <c r="E15" s="131"/>
    </row>
    <row r="16" spans="2:17" ht="15.6" customHeight="1">
      <c r="E16" s="131"/>
    </row>
    <row r="17" spans="2:5" ht="15.6" customHeight="1">
      <c r="E17" s="131"/>
    </row>
    <row r="18" spans="2:5" ht="15.6" customHeight="1">
      <c r="E18" s="131"/>
    </row>
    <row r="19" spans="2:5" ht="14.4" customHeight="1">
      <c r="E19" s="131"/>
    </row>
    <row r="20" spans="2:5" ht="28.8" customHeight="1">
      <c r="E20" s="131"/>
    </row>
    <row r="21" spans="2:5" ht="16.8" customHeight="1">
      <c r="B21" s="129" t="s">
        <v>507</v>
      </c>
      <c r="C21" s="126">
        <v>1</v>
      </c>
      <c r="D21" s="65"/>
      <c r="E21" s="127" t="s">
        <v>503</v>
      </c>
    </row>
    <row r="22" spans="2:5" ht="16.8" customHeight="1">
      <c r="B22" s="129"/>
      <c r="C22" s="126"/>
      <c r="D22" s="65"/>
      <c r="E22" s="127"/>
    </row>
    <row r="23" spans="2:5" ht="7.8" customHeight="1">
      <c r="B23" s="129"/>
      <c r="C23" s="126"/>
      <c r="D23" s="65"/>
      <c r="E23" s="127"/>
    </row>
    <row r="24" spans="2:5" ht="16.8" customHeight="1">
      <c r="B24" s="129"/>
      <c r="C24" s="126">
        <v>2</v>
      </c>
      <c r="D24" s="65"/>
      <c r="E24" s="127" t="s">
        <v>504</v>
      </c>
    </row>
    <row r="25" spans="2:5" ht="25.2" customHeight="1">
      <c r="B25" s="129"/>
      <c r="C25" s="126"/>
      <c r="D25" s="65"/>
      <c r="E25" s="127"/>
    </row>
    <row r="26" spans="2:5" ht="16.8" customHeight="1">
      <c r="C26" s="126">
        <v>3</v>
      </c>
      <c r="D26" s="65"/>
      <c r="E26" s="127" t="s">
        <v>505</v>
      </c>
    </row>
    <row r="27" spans="2:5" ht="16.8" customHeight="1">
      <c r="C27" s="126"/>
      <c r="D27" s="65"/>
      <c r="E27" s="127"/>
    </row>
    <row r="28" spans="2:5" ht="16.8" customHeight="1">
      <c r="C28" s="126"/>
      <c r="D28" s="65"/>
      <c r="E28" s="127"/>
    </row>
    <row r="29" spans="2:5" ht="16.8" customHeight="1">
      <c r="C29" s="126"/>
      <c r="D29" s="65"/>
      <c r="E29" s="127"/>
    </row>
    <row r="30" spans="2:5" ht="16.8" customHeight="1">
      <c r="C30" s="126"/>
      <c r="D30" s="65"/>
      <c r="E30" s="127"/>
    </row>
    <row r="31" spans="2:5" ht="16.8" customHeight="1">
      <c r="C31" s="126"/>
      <c r="D31" s="65"/>
      <c r="E31" s="127"/>
    </row>
    <row r="32" spans="2:5" ht="16.8" customHeight="1">
      <c r="C32" s="126"/>
      <c r="D32" s="65"/>
      <c r="E32" s="127"/>
    </row>
    <row r="33" spans="2:17" ht="16.8" customHeight="1">
      <c r="C33" s="126"/>
      <c r="D33" s="65"/>
      <c r="E33" s="127"/>
    </row>
    <row r="34" spans="2:17" ht="16.8" customHeight="1">
      <c r="C34" s="126">
        <v>4</v>
      </c>
      <c r="D34" s="65"/>
      <c r="E34" s="127" t="s">
        <v>506</v>
      </c>
    </row>
    <row r="35" spans="2:17" ht="16.8" customHeight="1">
      <c r="C35" s="126"/>
      <c r="D35" s="65"/>
      <c r="E35" s="127"/>
    </row>
    <row r="36" spans="2:17" ht="16.8" customHeight="1">
      <c r="C36" s="126"/>
      <c r="D36" s="65"/>
      <c r="E36" s="127"/>
    </row>
    <row r="37" spans="2:17" ht="16.8" customHeight="1">
      <c r="C37" s="126"/>
      <c r="D37" s="65"/>
      <c r="E37" s="127"/>
    </row>
    <row r="38" spans="2:17" ht="16.8" customHeight="1">
      <c r="C38" s="126"/>
      <c r="D38" s="65"/>
      <c r="E38" s="127"/>
    </row>
    <row r="39" spans="2:17" ht="16.8" customHeight="1">
      <c r="C39" s="126"/>
      <c r="D39" s="65"/>
      <c r="E39" s="127"/>
    </row>
    <row r="40" spans="2:17" ht="16.8" customHeight="1">
      <c r="C40" s="126"/>
      <c r="D40" s="65"/>
      <c r="E40" s="127"/>
    </row>
    <row r="41" spans="2:17" ht="16.8" customHeight="1">
      <c r="C41" s="126"/>
      <c r="D41" s="65"/>
      <c r="E41" s="127"/>
    </row>
    <row r="42" spans="2:17" ht="16.8" customHeight="1">
      <c r="C42" s="126"/>
      <c r="D42" s="65"/>
      <c r="E42" s="127"/>
    </row>
    <row r="43" spans="2:17" ht="16.8" customHeight="1">
      <c r="C43" s="126"/>
      <c r="D43" s="65"/>
      <c r="E43" s="127"/>
    </row>
    <row r="44" spans="2:17" ht="23.4" customHeight="1">
      <c r="B44" s="47" t="s">
        <v>502</v>
      </c>
      <c r="C44" s="48"/>
      <c r="E44" s="125" t="s">
        <v>508</v>
      </c>
      <c r="N44" s="44"/>
      <c r="O44" s="30"/>
      <c r="P44" s="30"/>
      <c r="Q44" s="30"/>
    </row>
    <row r="45" spans="2:17" ht="23.4">
      <c r="B45" s="48" t="s">
        <v>481</v>
      </c>
      <c r="C45" s="48">
        <v>6</v>
      </c>
      <c r="E45" s="125"/>
    </row>
    <row r="46" spans="2:17" ht="23.4">
      <c r="B46" s="48" t="s">
        <v>489</v>
      </c>
      <c r="C46" s="48">
        <f>C45*C5</f>
        <v>1560</v>
      </c>
      <c r="E46" s="125"/>
      <c r="N46" s="44"/>
      <c r="O46" s="30"/>
      <c r="P46" s="30"/>
      <c r="Q46" s="30"/>
    </row>
    <row r="47" spans="2:17" ht="23.4">
      <c r="B47" s="48" t="s">
        <v>490</v>
      </c>
      <c r="C47" s="49">
        <f>C11</f>
        <v>1471.6981132075471</v>
      </c>
      <c r="E47" s="125"/>
    </row>
    <row r="48" spans="2:17" ht="23.4">
      <c r="B48" s="48" t="s">
        <v>484</v>
      </c>
      <c r="C48" s="50" t="s">
        <v>485</v>
      </c>
      <c r="E48" s="125"/>
    </row>
    <row r="49" spans="2:18" ht="23.4">
      <c r="B49" s="48" t="s">
        <v>482</v>
      </c>
      <c r="C49" s="48">
        <f>C46/5</f>
        <v>312</v>
      </c>
      <c r="E49" s="125"/>
      <c r="N49" s="45"/>
      <c r="O49" s="28"/>
      <c r="P49" s="28"/>
      <c r="Q49" s="28"/>
    </row>
    <row r="50" spans="2:18" ht="23.4">
      <c r="B50" s="48" t="s">
        <v>483</v>
      </c>
      <c r="C50" s="49">
        <f>C49/C6</f>
        <v>294.33962264150944</v>
      </c>
      <c r="E50" s="125"/>
    </row>
    <row r="51" spans="2:18" ht="27" customHeight="1">
      <c r="B51" s="48" t="s">
        <v>497</v>
      </c>
      <c r="C51" s="49">
        <f>C4-C50</f>
        <v>1205.6603773584907</v>
      </c>
      <c r="E51" s="125"/>
      <c r="N51" s="46"/>
      <c r="O51" s="32"/>
      <c r="P51" s="32"/>
      <c r="Q51" s="32"/>
    </row>
    <row r="52" spans="2:18" ht="23.4" customHeight="1">
      <c r="E52" s="125"/>
      <c r="N52" s="45"/>
      <c r="O52" s="28"/>
      <c r="P52" s="28"/>
      <c r="Q52" s="28"/>
    </row>
    <row r="53" spans="2:18" ht="23.4" customHeight="1">
      <c r="E53" s="125"/>
      <c r="N53" s="39"/>
      <c r="O53" s="31"/>
      <c r="P53" s="31"/>
      <c r="Q53" s="31"/>
    </row>
    <row r="54" spans="2:18" ht="36" customHeight="1">
      <c r="E54" s="125"/>
      <c r="N54" s="39"/>
      <c r="O54" s="31"/>
      <c r="P54" s="31"/>
      <c r="Q54" s="31"/>
    </row>
    <row r="55" spans="2:18" ht="23.4" customHeight="1">
      <c r="E55" s="125"/>
      <c r="N55" s="39"/>
      <c r="O55" s="31"/>
      <c r="P55" s="31"/>
      <c r="Q55" s="31"/>
    </row>
    <row r="56" spans="2:18" ht="23.4" customHeight="1">
      <c r="E56" s="125"/>
      <c r="N56" s="39"/>
      <c r="O56" s="31"/>
      <c r="P56" s="31"/>
      <c r="Q56" s="31"/>
    </row>
    <row r="57" spans="2:18" ht="23.4" customHeight="1">
      <c r="E57" s="125"/>
      <c r="N57" s="39"/>
      <c r="O57" s="31"/>
      <c r="P57" s="31"/>
      <c r="Q57" s="31"/>
    </row>
    <row r="58" spans="2:18" ht="23.4" customHeight="1">
      <c r="E58" s="125"/>
      <c r="N58" s="39"/>
      <c r="O58" s="31"/>
      <c r="P58" s="31"/>
      <c r="Q58" s="31"/>
    </row>
    <row r="59" spans="2:18" ht="23.4" customHeight="1">
      <c r="E59" s="125"/>
      <c r="N59" s="39"/>
      <c r="O59" s="31"/>
      <c r="P59" s="31"/>
      <c r="Q59" s="31"/>
    </row>
    <row r="60" spans="2:18" ht="23.4" customHeight="1">
      <c r="B60" s="47" t="s">
        <v>509</v>
      </c>
      <c r="C60" s="48"/>
      <c r="E60" s="132" t="s">
        <v>510</v>
      </c>
    </row>
    <row r="61" spans="2:18" ht="23.4">
      <c r="B61" s="48" t="s">
        <v>519</v>
      </c>
      <c r="C61" s="48">
        <v>1500</v>
      </c>
      <c r="E61" s="132"/>
    </row>
    <row r="62" spans="2:18" ht="23.4">
      <c r="B62" s="48" t="s">
        <v>486</v>
      </c>
      <c r="C62" s="48">
        <f>C4*C6</f>
        <v>1590</v>
      </c>
      <c r="E62" s="132"/>
    </row>
    <row r="63" spans="2:18" ht="23.4">
      <c r="B63" s="48" t="s">
        <v>484</v>
      </c>
      <c r="C63" s="50" t="s">
        <v>485</v>
      </c>
      <c r="E63" s="132"/>
    </row>
    <row r="64" spans="2:18" ht="23.4">
      <c r="B64" s="48" t="s">
        <v>493</v>
      </c>
      <c r="C64" s="48">
        <f>C62</f>
        <v>1590</v>
      </c>
      <c r="E64" s="132"/>
      <c r="R64" s="31"/>
    </row>
    <row r="65" spans="2:5" ht="23.4">
      <c r="B65" s="48" t="s">
        <v>494</v>
      </c>
      <c r="C65" s="51">
        <f>C62/C6</f>
        <v>1500</v>
      </c>
      <c r="E65" s="132"/>
    </row>
    <row r="66" spans="2:5" ht="23.4">
      <c r="B66" s="48" t="s">
        <v>491</v>
      </c>
      <c r="C66" s="48">
        <f>C62*5</f>
        <v>7950</v>
      </c>
      <c r="E66" s="132"/>
    </row>
    <row r="67" spans="2:5" ht="23.4">
      <c r="B67" s="48" t="s">
        <v>492</v>
      </c>
      <c r="C67" s="51">
        <f>C65*5</f>
        <v>7500</v>
      </c>
      <c r="E67" s="132"/>
    </row>
    <row r="68" spans="2:5" ht="23.4">
      <c r="B68" s="48" t="s">
        <v>475</v>
      </c>
      <c r="C68" s="48">
        <f>ROUNDDOWN(C67/C7,0)</f>
        <v>30</v>
      </c>
      <c r="E68" s="132"/>
    </row>
    <row r="69" spans="2:5" ht="23.4">
      <c r="B69" s="48" t="s">
        <v>489</v>
      </c>
      <c r="C69" s="48">
        <f>C68*C5</f>
        <v>7800</v>
      </c>
      <c r="E69" s="132"/>
    </row>
    <row r="70" spans="2:5" ht="23.4">
      <c r="B70" s="48" t="s">
        <v>490</v>
      </c>
      <c r="C70" s="49">
        <f>C7*C68</f>
        <v>7358.4905660377353</v>
      </c>
      <c r="E70" s="132"/>
    </row>
    <row r="71" spans="2:5" ht="23.4">
      <c r="B71" s="48" t="s">
        <v>495</v>
      </c>
      <c r="C71" s="48">
        <f>C69/5</f>
        <v>1560</v>
      </c>
      <c r="E71" s="132"/>
    </row>
    <row r="72" spans="2:5" ht="23.4" customHeight="1">
      <c r="B72" s="48" t="s">
        <v>496</v>
      </c>
      <c r="C72" s="52">
        <f>C70/5</f>
        <v>1471.6981132075471</v>
      </c>
      <c r="E72" s="132" t="s">
        <v>511</v>
      </c>
    </row>
    <row r="73" spans="2:5" ht="23.4">
      <c r="B73" s="48" t="s">
        <v>497</v>
      </c>
      <c r="C73" s="49">
        <f>C65-C72</f>
        <v>28.301886792452933</v>
      </c>
      <c r="E73" s="132"/>
    </row>
    <row r="74" spans="2:5" ht="18" customHeight="1">
      <c r="B74" s="48" t="s">
        <v>498</v>
      </c>
      <c r="C74" s="53">
        <f>C4/C72</f>
        <v>1.0192307692307694</v>
      </c>
      <c r="E74" s="132"/>
    </row>
    <row r="75" spans="2:5" ht="14.4" customHeight="1">
      <c r="E75" s="132"/>
    </row>
    <row r="76" spans="2:5" ht="14.4" customHeight="1">
      <c r="E76" s="132"/>
    </row>
    <row r="77" spans="2:5" ht="19.8" customHeight="1">
      <c r="E77" s="132"/>
    </row>
    <row r="78" spans="2:5" ht="23.4" customHeight="1">
      <c r="B78" s="47" t="s">
        <v>500</v>
      </c>
      <c r="C78" s="48"/>
      <c r="E78" s="125" t="s">
        <v>512</v>
      </c>
    </row>
    <row r="79" spans="2:5" ht="23.4">
      <c r="B79" s="48" t="s">
        <v>513</v>
      </c>
      <c r="C79" s="55">
        <v>-4.3846153846153826E-2</v>
      </c>
      <c r="E79" s="125"/>
    </row>
    <row r="80" spans="2:5" ht="23.4">
      <c r="B80" s="48" t="s">
        <v>478</v>
      </c>
      <c r="C80" s="51">
        <f>C4+C101</f>
        <v>1177.358490566038</v>
      </c>
      <c r="E80" s="125"/>
    </row>
    <row r="81" spans="2:5" ht="23.4">
      <c r="B81" s="48" t="s">
        <v>520</v>
      </c>
      <c r="C81" s="53">
        <f>C80/C72</f>
        <v>0.80000000000000027</v>
      </c>
      <c r="E81" s="125"/>
    </row>
    <row r="82" spans="2:5" ht="23.4">
      <c r="B82" s="48" t="s">
        <v>513</v>
      </c>
      <c r="C82" s="55">
        <v>-0.10384615384615381</v>
      </c>
      <c r="E82" s="125"/>
    </row>
    <row r="83" spans="2:5" ht="23.4">
      <c r="B83" s="48" t="s">
        <v>478</v>
      </c>
      <c r="C83" s="51">
        <f>C4+C104</f>
        <v>735.84905660377387</v>
      </c>
      <c r="E83" s="125"/>
    </row>
    <row r="84" spans="2:5" ht="23.4">
      <c r="B84" s="48" t="s">
        <v>520</v>
      </c>
      <c r="C84" s="53">
        <f>C83/C72</f>
        <v>0.50000000000000022</v>
      </c>
      <c r="E84" s="125"/>
    </row>
    <row r="85" spans="2:5" ht="23.4" customHeight="1">
      <c r="E85" s="125"/>
    </row>
    <row r="86" spans="2:5" ht="23.4" customHeight="1">
      <c r="E86" s="125"/>
    </row>
    <row r="87" spans="2:5" ht="23.4" customHeight="1">
      <c r="E87" s="125"/>
    </row>
    <row r="88" spans="2:5" ht="23.4" customHeight="1">
      <c r="E88" s="125"/>
    </row>
    <row r="89" spans="2:5" ht="23.4" customHeight="1">
      <c r="E89" s="125"/>
    </row>
    <row r="98" spans="2:5" ht="23.4" customHeight="1">
      <c r="B98" s="57" t="s">
        <v>514</v>
      </c>
      <c r="C98" s="56"/>
      <c r="E98" s="125" t="s">
        <v>521</v>
      </c>
    </row>
    <row r="99" spans="2:5" ht="23.4">
      <c r="B99" s="48" t="s">
        <v>513</v>
      </c>
      <c r="C99" s="55">
        <v>-4.3846153846153826E-2</v>
      </c>
      <c r="E99" s="125"/>
    </row>
    <row r="100" spans="2:5" ht="23.4">
      <c r="B100" s="49" t="s">
        <v>515</v>
      </c>
      <c r="C100" s="48">
        <v>-64.53</v>
      </c>
      <c r="E100" s="125"/>
    </row>
    <row r="101" spans="2:5" ht="23.4">
      <c r="B101" s="49" t="s">
        <v>516</v>
      </c>
      <c r="C101" s="58">
        <f>C79*C70</f>
        <v>-322.64150943396209</v>
      </c>
      <c r="E101" s="125"/>
    </row>
    <row r="102" spans="2:5" ht="23.4">
      <c r="B102" s="48" t="s">
        <v>513</v>
      </c>
      <c r="C102" s="59">
        <v>-0.1038</v>
      </c>
      <c r="E102" s="125"/>
    </row>
    <row r="103" spans="2:5" ht="23.4">
      <c r="B103" s="49" t="s">
        <v>515</v>
      </c>
      <c r="C103" s="49">
        <f>C82*C47</f>
        <v>-152.83018867924523</v>
      </c>
      <c r="E103" s="125"/>
    </row>
    <row r="104" spans="2:5" ht="23.4">
      <c r="B104" s="49" t="s">
        <v>516</v>
      </c>
      <c r="C104" s="58">
        <f>C82*C70</f>
        <v>-764.15094339622613</v>
      </c>
      <c r="E104" s="125"/>
    </row>
    <row r="105" spans="2:5" ht="23.4">
      <c r="B105" s="48"/>
      <c r="C105" s="48"/>
      <c r="E105" s="125"/>
    </row>
    <row r="106" spans="2:5" ht="14.4" customHeight="1">
      <c r="E106" s="125"/>
    </row>
    <row r="107" spans="2:5" ht="14.4" customHeight="1">
      <c r="E107" s="125"/>
    </row>
    <row r="108" spans="2:5" ht="23.4" customHeight="1">
      <c r="E108" s="125"/>
    </row>
    <row r="118" spans="2:5" ht="22.8" customHeight="1"/>
    <row r="119" spans="2:5" ht="23.4" customHeight="1">
      <c r="B119" s="47" t="s">
        <v>517</v>
      </c>
      <c r="E119" s="125" t="s">
        <v>518</v>
      </c>
    </row>
    <row r="120" spans="2:5" ht="14.4" customHeight="1">
      <c r="E120" s="125"/>
    </row>
    <row r="121" spans="2:5" ht="14.4" customHeight="1">
      <c r="E121" s="125"/>
    </row>
    <row r="122" spans="2:5">
      <c r="E122" s="125"/>
    </row>
  </sheetData>
  <mergeCells count="17">
    <mergeCell ref="E72:E77"/>
    <mergeCell ref="E78:E89"/>
    <mergeCell ref="E98:E108"/>
    <mergeCell ref="E119:E122"/>
    <mergeCell ref="C26:C33"/>
    <mergeCell ref="E26:E33"/>
    <mergeCell ref="C34:C43"/>
    <mergeCell ref="E34:E43"/>
    <mergeCell ref="E44:E59"/>
    <mergeCell ref="E60:E71"/>
    <mergeCell ref="B1:C1"/>
    <mergeCell ref="E2:E20"/>
    <mergeCell ref="B21:B25"/>
    <mergeCell ref="C21:C23"/>
    <mergeCell ref="E21:E23"/>
    <mergeCell ref="C24:C25"/>
    <mergeCell ref="E24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159F-C7A5-4537-AD2F-B9612BDC7B66}">
  <dimension ref="A1:Q104"/>
  <sheetViews>
    <sheetView zoomScale="86" zoomScaleNormal="86" workbookViewId="0"/>
  </sheetViews>
  <sheetFormatPr defaultRowHeight="14.4"/>
  <cols>
    <col min="1" max="1" width="32.88671875" customWidth="1"/>
    <col min="2" max="2" width="11.77734375" bestFit="1" customWidth="1"/>
    <col min="3" max="4" width="10.109375" bestFit="1" customWidth="1"/>
    <col min="5" max="5" width="10.5546875" bestFit="1" customWidth="1"/>
    <col min="6" max="6" width="3.21875" customWidth="1"/>
    <col min="7" max="7" width="31.77734375" bestFit="1" customWidth="1"/>
    <col min="8" max="8" width="11.77734375" bestFit="1" customWidth="1"/>
    <col min="9" max="9" width="10.109375" customWidth="1"/>
    <col min="10" max="10" width="10.109375" bestFit="1" customWidth="1"/>
    <col min="11" max="11" width="10.5546875" bestFit="1" customWidth="1"/>
    <col min="12" max="12" width="4" customWidth="1"/>
    <col min="13" max="13" width="31.77734375" bestFit="1" customWidth="1"/>
    <col min="14" max="14" width="14.109375" bestFit="1" customWidth="1"/>
    <col min="15" max="15" width="15.21875" style="23" bestFit="1" customWidth="1"/>
    <col min="16" max="16" width="12.77734375" bestFit="1" customWidth="1"/>
    <col min="17" max="17" width="9.88671875" bestFit="1" customWidth="1"/>
  </cols>
  <sheetData>
    <row r="1" spans="1:17" ht="18">
      <c r="A1" s="2" t="s">
        <v>103</v>
      </c>
      <c r="B1" s="2"/>
      <c r="C1" s="133" t="s">
        <v>105</v>
      </c>
      <c r="D1" s="133"/>
      <c r="E1" s="133"/>
      <c r="F1" s="2"/>
      <c r="G1" s="2"/>
      <c r="H1" s="2"/>
      <c r="I1" s="133" t="s">
        <v>470</v>
      </c>
      <c r="J1" s="133"/>
      <c r="K1" s="133"/>
      <c r="L1" s="21"/>
      <c r="M1" s="20"/>
      <c r="N1" s="20"/>
      <c r="O1" s="20"/>
      <c r="P1" s="134" t="s">
        <v>471</v>
      </c>
      <c r="Q1" s="134"/>
    </row>
    <row r="2" spans="1:17" ht="18">
      <c r="A2" s="19" t="s">
        <v>104</v>
      </c>
      <c r="B2" s="2" t="s">
        <v>468</v>
      </c>
      <c r="C2" s="2" t="s">
        <v>100</v>
      </c>
      <c r="D2" s="2" t="s">
        <v>101</v>
      </c>
      <c r="E2" s="2" t="s">
        <v>102</v>
      </c>
      <c r="F2" s="2"/>
      <c r="G2" s="19" t="s">
        <v>104</v>
      </c>
      <c r="H2" s="2" t="s">
        <v>468</v>
      </c>
      <c r="I2" s="2" t="s">
        <v>100</v>
      </c>
      <c r="J2" s="2" t="s">
        <v>101</v>
      </c>
      <c r="K2" s="2" t="s">
        <v>102</v>
      </c>
      <c r="L2" s="2"/>
      <c r="M2" s="19" t="s">
        <v>104</v>
      </c>
      <c r="N2" s="2" t="s">
        <v>468</v>
      </c>
      <c r="O2" s="2" t="s">
        <v>469</v>
      </c>
      <c r="P2" s="27" t="s">
        <v>472</v>
      </c>
      <c r="Q2" s="27" t="s">
        <v>0</v>
      </c>
    </row>
    <row r="3" spans="1:17" ht="18">
      <c r="A3" s="6" t="s">
        <v>70</v>
      </c>
      <c r="B3" s="4">
        <v>435.16</v>
      </c>
      <c r="C3" s="5">
        <v>4.8000000000000001E-2</v>
      </c>
      <c r="D3" s="5">
        <v>0.63149999999999995</v>
      </c>
      <c r="E3" s="5">
        <v>2.3832</v>
      </c>
      <c r="F3" s="5"/>
      <c r="G3" s="6" t="s">
        <v>57</v>
      </c>
      <c r="H3" s="4">
        <v>5.55</v>
      </c>
      <c r="I3" s="5">
        <v>-0.1386</v>
      </c>
      <c r="J3" s="5">
        <v>-0.26750000000000002</v>
      </c>
      <c r="K3" s="5">
        <v>-0.63670000000000004</v>
      </c>
      <c r="L3" s="5"/>
      <c r="M3" s="6" t="s">
        <v>41</v>
      </c>
      <c r="N3" s="4">
        <v>120.2</v>
      </c>
      <c r="O3" s="26">
        <v>232.31</v>
      </c>
      <c r="P3" s="4">
        <f t="shared" ref="P3:P34" si="0">O3-N3</f>
        <v>112.11</v>
      </c>
      <c r="Q3" s="5">
        <f t="shared" ref="Q3:Q34" si="1">P3/N3</f>
        <v>0.93269550748752073</v>
      </c>
    </row>
    <row r="4" spans="1:17" ht="18">
      <c r="A4" s="6" t="s">
        <v>62</v>
      </c>
      <c r="B4" s="4">
        <v>300.3</v>
      </c>
      <c r="C4" s="5">
        <v>6.54E-2</v>
      </c>
      <c r="D4" s="5">
        <v>0.51470000000000005</v>
      </c>
      <c r="E4" s="5">
        <v>1.1465000000000001</v>
      </c>
      <c r="F4" s="5"/>
      <c r="G4" s="6" t="s">
        <v>41</v>
      </c>
      <c r="H4" s="4">
        <v>120.2</v>
      </c>
      <c r="I4" s="5">
        <v>-0.25650000000000001</v>
      </c>
      <c r="J4" s="5">
        <v>-0.37980000000000003</v>
      </c>
      <c r="K4" s="5">
        <v>-0.58940000000000003</v>
      </c>
      <c r="L4" s="5"/>
      <c r="M4" s="6" t="s">
        <v>94</v>
      </c>
      <c r="N4" s="4">
        <v>10.89</v>
      </c>
      <c r="O4" s="26">
        <v>20.56</v>
      </c>
      <c r="P4" s="4">
        <f t="shared" si="0"/>
        <v>9.6699999999999982</v>
      </c>
      <c r="Q4" s="5">
        <f t="shared" si="1"/>
        <v>0.88797061524334231</v>
      </c>
    </row>
    <row r="5" spans="1:17" ht="18">
      <c r="A5" s="6" t="s">
        <v>21</v>
      </c>
      <c r="B5" s="4">
        <v>3087.99</v>
      </c>
      <c r="C5" s="5">
        <v>0.16439999999999999</v>
      </c>
      <c r="D5" s="5">
        <v>0.21990000000000001</v>
      </c>
      <c r="E5" s="5">
        <v>0.79790000000000005</v>
      </c>
      <c r="F5" s="5"/>
      <c r="G5" s="6" t="s">
        <v>53</v>
      </c>
      <c r="H5" s="4">
        <v>29.1</v>
      </c>
      <c r="I5" s="5">
        <v>-0.1794</v>
      </c>
      <c r="J5" s="5">
        <v>-0.31290000000000001</v>
      </c>
      <c r="K5" s="5">
        <v>-0.46060000000000001</v>
      </c>
      <c r="L5" s="5"/>
      <c r="M5" s="6" t="s">
        <v>53</v>
      </c>
      <c r="N5" s="4">
        <v>29.1</v>
      </c>
      <c r="O5" s="26">
        <v>53.64</v>
      </c>
      <c r="P5" s="4">
        <f t="shared" si="0"/>
        <v>24.54</v>
      </c>
      <c r="Q5" s="5">
        <f t="shared" si="1"/>
        <v>0.84329896907216484</v>
      </c>
    </row>
    <row r="6" spans="1:17" ht="18">
      <c r="A6" s="3" t="s">
        <v>1</v>
      </c>
      <c r="B6" s="4">
        <v>510</v>
      </c>
      <c r="C6" s="5">
        <v>4.6100000000000002E-2</v>
      </c>
      <c r="D6" s="5">
        <v>0.35160000000000002</v>
      </c>
      <c r="E6" s="5">
        <v>0.79339999999999999</v>
      </c>
      <c r="F6" s="5"/>
      <c r="G6" s="6" t="s">
        <v>93</v>
      </c>
      <c r="H6" s="4">
        <v>22.25</v>
      </c>
      <c r="I6" s="5">
        <v>-0.28129999999999999</v>
      </c>
      <c r="J6" s="5">
        <v>-0.38200000000000001</v>
      </c>
      <c r="K6" s="5">
        <v>-0.3705</v>
      </c>
      <c r="L6" s="5"/>
      <c r="M6" s="6" t="s">
        <v>49</v>
      </c>
      <c r="N6" s="4">
        <v>138</v>
      </c>
      <c r="O6" s="26">
        <v>222.85</v>
      </c>
      <c r="P6" s="4">
        <f t="shared" si="0"/>
        <v>84.85</v>
      </c>
      <c r="Q6" s="5">
        <f t="shared" si="1"/>
        <v>0.61485507246376803</v>
      </c>
    </row>
    <row r="7" spans="1:17" ht="18">
      <c r="A7" s="6" t="s">
        <v>22</v>
      </c>
      <c r="B7" s="4">
        <v>831.09</v>
      </c>
      <c r="C7" s="5">
        <v>-1.8800000000000001E-2</v>
      </c>
      <c r="D7" s="5">
        <v>0.33179999999999998</v>
      </c>
      <c r="E7" s="5">
        <v>0.78559999999999997</v>
      </c>
      <c r="F7" s="5"/>
      <c r="G7" s="6" t="s">
        <v>78</v>
      </c>
      <c r="H7" s="4">
        <v>58.61</v>
      </c>
      <c r="I7" s="5">
        <v>-0.11890000000000001</v>
      </c>
      <c r="J7" s="5">
        <v>-0.19969999999999999</v>
      </c>
      <c r="K7" s="5">
        <v>-0.36149999999999999</v>
      </c>
      <c r="L7" s="5"/>
      <c r="M7" s="6" t="s">
        <v>93</v>
      </c>
      <c r="N7" s="4">
        <v>22.25</v>
      </c>
      <c r="O7" s="26">
        <v>35.69</v>
      </c>
      <c r="P7" s="4">
        <f t="shared" si="0"/>
        <v>13.439999999999998</v>
      </c>
      <c r="Q7" s="5">
        <f t="shared" si="1"/>
        <v>0.60404494382022467</v>
      </c>
    </row>
    <row r="8" spans="1:17" ht="18">
      <c r="A8" s="6" t="s">
        <v>19</v>
      </c>
      <c r="B8" s="4">
        <v>35.32</v>
      </c>
      <c r="C8" s="5">
        <v>0.1754</v>
      </c>
      <c r="D8" s="5">
        <v>0.32669999999999999</v>
      </c>
      <c r="E8" s="5">
        <v>0.71950000000000003</v>
      </c>
      <c r="F8" s="5"/>
      <c r="G8" s="6" t="s">
        <v>49</v>
      </c>
      <c r="H8" s="4">
        <v>138</v>
      </c>
      <c r="I8" s="5">
        <v>-0.28270000000000001</v>
      </c>
      <c r="J8" s="5">
        <v>-0.38109999999999999</v>
      </c>
      <c r="K8" s="5">
        <v>-0.34250000000000003</v>
      </c>
      <c r="L8" s="5"/>
      <c r="M8" s="6" t="s">
        <v>78</v>
      </c>
      <c r="N8" s="4">
        <v>58.61</v>
      </c>
      <c r="O8" s="26">
        <v>90.87</v>
      </c>
      <c r="P8" s="4">
        <f t="shared" si="0"/>
        <v>32.260000000000005</v>
      </c>
      <c r="Q8" s="5">
        <f t="shared" si="1"/>
        <v>0.55041801740317364</v>
      </c>
    </row>
    <row r="9" spans="1:17" ht="18">
      <c r="A9" s="6" t="s">
        <v>56</v>
      </c>
      <c r="B9" s="4">
        <v>635.4</v>
      </c>
      <c r="C9" s="5">
        <v>-2.2800000000000001E-2</v>
      </c>
      <c r="D9" s="5">
        <v>0.29360000000000003</v>
      </c>
      <c r="E9" s="5">
        <v>0.64419999999999999</v>
      </c>
      <c r="F9" s="5"/>
      <c r="G9" s="6" t="s">
        <v>38</v>
      </c>
      <c r="H9" s="4">
        <v>106.59</v>
      </c>
      <c r="I9" s="5">
        <v>-0.26650000000000001</v>
      </c>
      <c r="J9" s="5">
        <v>-0.24579999999999999</v>
      </c>
      <c r="K9" s="5">
        <v>-0.22559999999999999</v>
      </c>
      <c r="L9" s="5"/>
      <c r="M9" s="6" t="s">
        <v>66</v>
      </c>
      <c r="N9" s="4">
        <v>103.01</v>
      </c>
      <c r="O9" s="26">
        <v>155.52000000000001</v>
      </c>
      <c r="P9" s="4">
        <f t="shared" si="0"/>
        <v>52.510000000000005</v>
      </c>
      <c r="Q9" s="5">
        <f t="shared" si="1"/>
        <v>0.50975633433647216</v>
      </c>
    </row>
    <row r="10" spans="1:17" ht="18">
      <c r="A10" s="6" t="s">
        <v>13</v>
      </c>
      <c r="B10" s="4">
        <v>138.51</v>
      </c>
      <c r="C10" s="5">
        <v>-4.0300000000000002E-2</v>
      </c>
      <c r="D10" s="5">
        <v>0.1875</v>
      </c>
      <c r="E10" s="5">
        <v>0.60719999999999996</v>
      </c>
      <c r="F10" s="5"/>
      <c r="G10" s="6" t="s">
        <v>85</v>
      </c>
      <c r="H10" s="4">
        <v>4.55</v>
      </c>
      <c r="I10" s="5">
        <v>9.6000000000000002E-2</v>
      </c>
      <c r="J10" s="5">
        <v>0.21879999999999999</v>
      </c>
      <c r="K10" s="5">
        <v>-0.21340000000000001</v>
      </c>
      <c r="L10" s="5"/>
      <c r="M10" s="6" t="s">
        <v>57</v>
      </c>
      <c r="N10" s="4">
        <v>5.55</v>
      </c>
      <c r="O10" s="26">
        <v>8.15</v>
      </c>
      <c r="P10" s="4">
        <f t="shared" si="0"/>
        <v>2.6000000000000005</v>
      </c>
      <c r="Q10" s="5">
        <f t="shared" si="1"/>
        <v>0.46846846846846857</v>
      </c>
    </row>
    <row r="11" spans="1:17" ht="18">
      <c r="A11" s="6" t="s">
        <v>73</v>
      </c>
      <c r="B11" s="4">
        <v>409.14</v>
      </c>
      <c r="C11" s="5">
        <v>9.6600000000000005E-2</v>
      </c>
      <c r="D11" s="5">
        <v>0.22289999999999999</v>
      </c>
      <c r="E11" s="5">
        <v>0.58499999999999996</v>
      </c>
      <c r="F11" s="5"/>
      <c r="G11" s="6" t="s">
        <v>8</v>
      </c>
      <c r="H11" s="4">
        <v>75.25</v>
      </c>
      <c r="I11" s="5">
        <v>-8.5199999999999998E-2</v>
      </c>
      <c r="J11" s="5">
        <v>-0.16039999999999999</v>
      </c>
      <c r="K11" s="5">
        <v>-0.2019</v>
      </c>
      <c r="L11" s="5"/>
      <c r="M11" s="6" t="s">
        <v>36</v>
      </c>
      <c r="N11" s="4">
        <v>93.31</v>
      </c>
      <c r="O11" s="26">
        <v>134.25</v>
      </c>
      <c r="P11" s="4">
        <f t="shared" si="0"/>
        <v>40.94</v>
      </c>
      <c r="Q11" s="5">
        <f t="shared" si="1"/>
        <v>0.4387525452791769</v>
      </c>
    </row>
    <row r="12" spans="1:17" ht="18">
      <c r="A12" s="6" t="s">
        <v>30</v>
      </c>
      <c r="B12" s="4">
        <v>43.33</v>
      </c>
      <c r="C12" s="5">
        <v>-3.1800000000000002E-2</v>
      </c>
      <c r="D12" s="5">
        <v>0.18809999999999999</v>
      </c>
      <c r="E12" s="5">
        <v>0.56220000000000003</v>
      </c>
      <c r="F12" s="5"/>
      <c r="G12" s="6" t="s">
        <v>66</v>
      </c>
      <c r="H12" s="4">
        <v>103.01</v>
      </c>
      <c r="I12" s="5">
        <v>-0.18479999999999999</v>
      </c>
      <c r="J12" s="5">
        <v>-0.3175</v>
      </c>
      <c r="K12" s="5">
        <v>-0.17910000000000001</v>
      </c>
      <c r="L12" s="5"/>
      <c r="M12" s="6" t="s">
        <v>38</v>
      </c>
      <c r="N12" s="4">
        <v>106.59</v>
      </c>
      <c r="O12" s="26">
        <v>152.82</v>
      </c>
      <c r="P12" s="4">
        <f t="shared" si="0"/>
        <v>46.22999999999999</v>
      </c>
      <c r="Q12" s="5">
        <f t="shared" si="1"/>
        <v>0.43371798480157603</v>
      </c>
    </row>
    <row r="13" spans="1:17" ht="18">
      <c r="A13" s="6" t="s">
        <v>84</v>
      </c>
      <c r="B13" s="4">
        <v>212.15</v>
      </c>
      <c r="C13" s="5">
        <v>9.4799999999999995E-2</v>
      </c>
      <c r="D13" s="5">
        <v>4.5400000000000003E-2</v>
      </c>
      <c r="E13" s="5">
        <v>0.54110000000000003</v>
      </c>
      <c r="F13" s="5"/>
      <c r="G13" s="6" t="s">
        <v>96</v>
      </c>
      <c r="H13" s="4">
        <v>58.44</v>
      </c>
      <c r="I13" s="5">
        <v>-7.1400000000000005E-2</v>
      </c>
      <c r="J13" s="5">
        <v>-0.13039999999999999</v>
      </c>
      <c r="K13" s="5">
        <v>-0.17469999999999999</v>
      </c>
      <c r="L13" s="5"/>
      <c r="M13" s="6" t="s">
        <v>7</v>
      </c>
      <c r="N13" s="4">
        <v>102.75</v>
      </c>
      <c r="O13" s="26">
        <v>136.47999999999999</v>
      </c>
      <c r="P13" s="4">
        <f t="shared" si="0"/>
        <v>33.72999999999999</v>
      </c>
      <c r="Q13" s="5">
        <f t="shared" si="1"/>
        <v>0.32827250608272496</v>
      </c>
    </row>
    <row r="14" spans="1:17" ht="18">
      <c r="A14" s="6" t="s">
        <v>52</v>
      </c>
      <c r="B14" s="4">
        <v>292.89</v>
      </c>
      <c r="C14" s="5">
        <v>-0.1106</v>
      </c>
      <c r="D14" s="5">
        <v>0.187</v>
      </c>
      <c r="E14" s="5">
        <v>0.53920000000000001</v>
      </c>
      <c r="F14" s="5"/>
      <c r="G14" s="6" t="s">
        <v>88</v>
      </c>
      <c r="H14" s="4">
        <v>249.99</v>
      </c>
      <c r="I14" s="5">
        <v>-3.85E-2</v>
      </c>
      <c r="J14" s="5">
        <v>0.30230000000000001</v>
      </c>
      <c r="K14" s="5">
        <v>-0.1439</v>
      </c>
      <c r="L14" s="5"/>
      <c r="M14" s="6" t="s">
        <v>46</v>
      </c>
      <c r="N14" s="4">
        <v>58.19</v>
      </c>
      <c r="O14" s="26">
        <v>76.19</v>
      </c>
      <c r="P14" s="4">
        <f t="shared" si="0"/>
        <v>18</v>
      </c>
      <c r="Q14" s="5">
        <f t="shared" si="1"/>
        <v>0.30933150025777628</v>
      </c>
    </row>
    <row r="15" spans="1:17" ht="18">
      <c r="A15" s="6" t="s">
        <v>69</v>
      </c>
      <c r="B15" s="4">
        <v>377.72</v>
      </c>
      <c r="C15" s="5">
        <v>-0.1244</v>
      </c>
      <c r="D15" s="5">
        <v>0.1633</v>
      </c>
      <c r="E15" s="5">
        <v>0.53490000000000004</v>
      </c>
      <c r="F15" s="5"/>
      <c r="G15" s="6" t="s">
        <v>54</v>
      </c>
      <c r="H15" s="4">
        <v>31.57</v>
      </c>
      <c r="I15" s="5">
        <v>1.8100000000000002E-2</v>
      </c>
      <c r="J15" s="5">
        <v>-0.1047</v>
      </c>
      <c r="K15" s="5">
        <v>-0.13969999999999999</v>
      </c>
      <c r="L15" s="5"/>
      <c r="M15" s="6" t="s">
        <v>90</v>
      </c>
      <c r="N15" s="4">
        <v>139.62</v>
      </c>
      <c r="O15" s="26">
        <v>181.7</v>
      </c>
      <c r="P15" s="4">
        <f t="shared" si="0"/>
        <v>42.079999999999984</v>
      </c>
      <c r="Q15" s="5">
        <f t="shared" si="1"/>
        <v>0.30138948574702751</v>
      </c>
    </row>
    <row r="16" spans="1:17" ht="17.399999999999999" customHeight="1">
      <c r="A16" s="6" t="s">
        <v>79</v>
      </c>
      <c r="B16" s="4">
        <v>98.18</v>
      </c>
      <c r="C16" s="5">
        <v>0.36180000000000001</v>
      </c>
      <c r="D16" s="5">
        <v>0.31259999999999999</v>
      </c>
      <c r="E16" s="5">
        <v>0.5181</v>
      </c>
      <c r="F16" s="5"/>
      <c r="G16" s="6" t="s">
        <v>97</v>
      </c>
      <c r="H16" s="4">
        <v>70</v>
      </c>
      <c r="I16" s="5">
        <v>-5.1999999999999998E-3</v>
      </c>
      <c r="J16" s="5">
        <v>-3.0999999999999999E-3</v>
      </c>
      <c r="K16" s="5">
        <v>-9.9599999999999994E-2</v>
      </c>
      <c r="L16" s="5"/>
      <c r="M16" s="6" t="s">
        <v>61</v>
      </c>
      <c r="N16" s="4">
        <v>1268.1400000000001</v>
      </c>
      <c r="O16" s="26">
        <v>1643.21</v>
      </c>
      <c r="P16" s="4">
        <f t="shared" si="0"/>
        <v>375.06999999999994</v>
      </c>
      <c r="Q16" s="5">
        <f t="shared" si="1"/>
        <v>0.29576387465106369</v>
      </c>
    </row>
    <row r="17" spans="1:17" ht="18">
      <c r="A17" s="6" t="s">
        <v>75</v>
      </c>
      <c r="B17" s="4">
        <v>85.02</v>
      </c>
      <c r="C17" s="5">
        <v>6.2300000000000001E-2</v>
      </c>
      <c r="D17" s="5">
        <v>0.19309999999999999</v>
      </c>
      <c r="E17" s="5">
        <v>0.50670000000000004</v>
      </c>
      <c r="F17" s="5"/>
      <c r="G17" s="6" t="s">
        <v>94</v>
      </c>
      <c r="H17" s="4">
        <v>10.89</v>
      </c>
      <c r="I17" s="5">
        <v>-0.1414</v>
      </c>
      <c r="J17" s="5">
        <v>-0.26169999999999999</v>
      </c>
      <c r="K17" s="5">
        <v>-9.3299999999999994E-2</v>
      </c>
      <c r="L17" s="5"/>
      <c r="M17" s="6" t="s">
        <v>48</v>
      </c>
      <c r="N17" s="4">
        <v>445.4</v>
      </c>
      <c r="O17" s="26">
        <v>571.66999999999996</v>
      </c>
      <c r="P17" s="4">
        <f t="shared" si="0"/>
        <v>126.26999999999998</v>
      </c>
      <c r="Q17" s="5">
        <f t="shared" si="1"/>
        <v>0.28349797934440951</v>
      </c>
    </row>
    <row r="18" spans="1:17" ht="18">
      <c r="A18" s="6" t="s">
        <v>7</v>
      </c>
      <c r="B18" s="4">
        <v>102.75</v>
      </c>
      <c r="C18" s="5">
        <v>-6.7299999999999999E-2</v>
      </c>
      <c r="D18" s="5">
        <v>8.6699999999999999E-2</v>
      </c>
      <c r="E18" s="5">
        <v>0.50319999999999998</v>
      </c>
      <c r="F18" s="5"/>
      <c r="G18" s="6" t="s">
        <v>20</v>
      </c>
      <c r="H18" s="4">
        <v>257.67</v>
      </c>
      <c r="I18" s="5">
        <v>-9.2200000000000004E-2</v>
      </c>
      <c r="J18" s="5">
        <v>-4.5999999999999999E-2</v>
      </c>
      <c r="K18" s="5">
        <v>-6.7900000000000002E-2</v>
      </c>
      <c r="L18" s="5"/>
      <c r="M18" s="6" t="s">
        <v>70</v>
      </c>
      <c r="N18" s="4">
        <v>435.16</v>
      </c>
      <c r="O18" s="26">
        <v>555.70000000000005</v>
      </c>
      <c r="P18" s="4">
        <f t="shared" si="0"/>
        <v>120.54000000000002</v>
      </c>
      <c r="Q18" s="5">
        <f t="shared" si="1"/>
        <v>0.27700156264362535</v>
      </c>
    </row>
    <row r="19" spans="1:17" ht="18">
      <c r="A19" s="6" t="s">
        <v>61</v>
      </c>
      <c r="B19" s="4">
        <v>1268.1400000000001</v>
      </c>
      <c r="C19" s="5">
        <v>5.5E-2</v>
      </c>
      <c r="D19" s="5">
        <v>6.4699999999999994E-2</v>
      </c>
      <c r="E19" s="5">
        <v>0.47260000000000002</v>
      </c>
      <c r="F19" s="5"/>
      <c r="G19" s="6" t="s">
        <v>81</v>
      </c>
      <c r="H19" s="4">
        <v>111.4</v>
      </c>
      <c r="I19" s="5">
        <v>-5.4800000000000001E-2</v>
      </c>
      <c r="J19" s="5">
        <v>-8.4400000000000003E-2</v>
      </c>
      <c r="K19" s="5">
        <v>-6.5799999999999997E-2</v>
      </c>
      <c r="L19" s="5"/>
      <c r="M19" s="6" t="s">
        <v>81</v>
      </c>
      <c r="N19" s="4">
        <v>111.4</v>
      </c>
      <c r="O19" s="26">
        <v>141.96</v>
      </c>
      <c r="P19" s="4">
        <f t="shared" si="0"/>
        <v>30.560000000000002</v>
      </c>
      <c r="Q19" s="5">
        <f t="shared" si="1"/>
        <v>0.27432675044883303</v>
      </c>
    </row>
    <row r="20" spans="1:17" ht="18">
      <c r="A20" s="6" t="s">
        <v>87</v>
      </c>
      <c r="B20" s="4">
        <v>458.97</v>
      </c>
      <c r="C20" s="5">
        <v>7.8600000000000003E-2</v>
      </c>
      <c r="D20" s="5">
        <v>0.24560000000000001</v>
      </c>
      <c r="E20" s="5">
        <v>0.47120000000000001</v>
      </c>
      <c r="F20" s="5"/>
      <c r="G20" s="6" t="s">
        <v>42</v>
      </c>
      <c r="H20" s="4">
        <v>37.79</v>
      </c>
      <c r="I20" s="5">
        <v>-5.5100000000000003E-2</v>
      </c>
      <c r="J20" s="5">
        <v>-7.1999999999999995E-2</v>
      </c>
      <c r="K20" s="5">
        <v>-4.5400000000000003E-2</v>
      </c>
      <c r="L20" s="5"/>
      <c r="M20" s="6" t="s">
        <v>6</v>
      </c>
      <c r="N20" s="4">
        <v>127.11</v>
      </c>
      <c r="O20" s="26">
        <v>161.30000000000001</v>
      </c>
      <c r="P20" s="4">
        <f t="shared" si="0"/>
        <v>34.190000000000012</v>
      </c>
      <c r="Q20" s="5">
        <f t="shared" si="1"/>
        <v>0.26897962394776187</v>
      </c>
    </row>
    <row r="21" spans="1:17" ht="18">
      <c r="A21" s="6" t="s">
        <v>55</v>
      </c>
      <c r="B21" s="4">
        <v>458.66</v>
      </c>
      <c r="C21" s="5">
        <v>-3.44E-2</v>
      </c>
      <c r="D21" s="5">
        <v>0.23469999999999999</v>
      </c>
      <c r="E21" s="5">
        <v>0.4511</v>
      </c>
      <c r="F21" s="5"/>
      <c r="G21" s="6" t="s">
        <v>33</v>
      </c>
      <c r="H21" s="4">
        <v>168</v>
      </c>
      <c r="I21" s="5">
        <v>0.1389</v>
      </c>
      <c r="J21" s="5">
        <v>0.28460000000000002</v>
      </c>
      <c r="K21" s="5">
        <v>-1.2E-2</v>
      </c>
      <c r="L21" s="5"/>
      <c r="M21" s="6" t="s">
        <v>8</v>
      </c>
      <c r="N21" s="4">
        <v>75.25</v>
      </c>
      <c r="O21" s="26">
        <v>94.97</v>
      </c>
      <c r="P21" s="4">
        <f t="shared" si="0"/>
        <v>19.72</v>
      </c>
      <c r="Q21" s="5">
        <f t="shared" si="1"/>
        <v>0.26205980066445184</v>
      </c>
    </row>
    <row r="22" spans="1:17" ht="18">
      <c r="A22" s="6" t="s">
        <v>3</v>
      </c>
      <c r="B22" s="4">
        <v>305.37</v>
      </c>
      <c r="C22" s="5">
        <v>-0.10879999999999999</v>
      </c>
      <c r="D22" s="5">
        <v>7.3000000000000001E-3</v>
      </c>
      <c r="E22" s="5">
        <v>0.44979999999999998</v>
      </c>
      <c r="F22" s="5"/>
      <c r="G22" s="6" t="s">
        <v>35</v>
      </c>
      <c r="H22" s="4">
        <v>91.42</v>
      </c>
      <c r="I22" s="5">
        <v>-9.3600000000000003E-2</v>
      </c>
      <c r="J22" s="5">
        <v>0.3135</v>
      </c>
      <c r="K22" s="5">
        <v>-8.8999999999999999E-3</v>
      </c>
      <c r="L22" s="5"/>
      <c r="M22" s="6" t="s">
        <v>14</v>
      </c>
      <c r="N22" s="4">
        <v>588.76</v>
      </c>
      <c r="O22" s="26">
        <v>741.13</v>
      </c>
      <c r="P22" s="4">
        <f t="shared" si="0"/>
        <v>152.37</v>
      </c>
      <c r="Q22" s="5">
        <f t="shared" si="1"/>
        <v>0.25879815204837286</v>
      </c>
    </row>
    <row r="23" spans="1:17" ht="18">
      <c r="A23" s="6" t="s">
        <v>28</v>
      </c>
      <c r="B23" s="4">
        <v>44.02</v>
      </c>
      <c r="C23" s="5">
        <v>7.6600000000000001E-2</v>
      </c>
      <c r="D23" s="5">
        <v>0.23069999999999999</v>
      </c>
      <c r="E23" s="5">
        <v>0.43969999999999998</v>
      </c>
      <c r="F23" s="5"/>
      <c r="G23" s="6" t="s">
        <v>77</v>
      </c>
      <c r="H23" s="4">
        <v>115.33</v>
      </c>
      <c r="I23" s="5">
        <v>5.79E-2</v>
      </c>
      <c r="J23" s="5">
        <v>7.4700000000000003E-2</v>
      </c>
      <c r="K23" s="5">
        <v>-2.2000000000000001E-3</v>
      </c>
      <c r="L23" s="5"/>
      <c r="M23" s="6" t="s">
        <v>86</v>
      </c>
      <c r="N23" s="4">
        <v>91.25</v>
      </c>
      <c r="O23" s="26">
        <v>114.38</v>
      </c>
      <c r="P23" s="4">
        <f t="shared" si="0"/>
        <v>23.129999999999995</v>
      </c>
      <c r="Q23" s="5">
        <f t="shared" si="1"/>
        <v>0.2534794520547945</v>
      </c>
    </row>
    <row r="24" spans="1:17" ht="18">
      <c r="A24" s="6" t="s">
        <v>74</v>
      </c>
      <c r="B24" s="4">
        <v>93.89</v>
      </c>
      <c r="C24" s="5">
        <v>3.1099999999999999E-2</v>
      </c>
      <c r="D24" s="5">
        <v>0.22889999999999999</v>
      </c>
      <c r="E24" s="5">
        <v>0.43590000000000001</v>
      </c>
      <c r="F24" s="5"/>
      <c r="G24" s="6" t="s">
        <v>16</v>
      </c>
      <c r="H24" s="4">
        <v>201.51</v>
      </c>
      <c r="I24" s="5">
        <v>0.18010000000000001</v>
      </c>
      <c r="J24" s="5">
        <v>0.26850000000000002</v>
      </c>
      <c r="K24" s="5">
        <v>0</v>
      </c>
      <c r="L24" s="5"/>
      <c r="M24" s="6" t="s">
        <v>63</v>
      </c>
      <c r="N24" s="4">
        <v>77.88</v>
      </c>
      <c r="O24" s="26">
        <v>97.29</v>
      </c>
      <c r="P24" s="4">
        <f t="shared" si="0"/>
        <v>19.410000000000011</v>
      </c>
      <c r="Q24" s="5">
        <f t="shared" si="1"/>
        <v>0.24922958397534684</v>
      </c>
    </row>
    <row r="25" spans="1:17" ht="18">
      <c r="A25" s="6" t="s">
        <v>76</v>
      </c>
      <c r="B25" s="4">
        <v>234.8</v>
      </c>
      <c r="C25" s="5">
        <v>-7.1900000000000006E-2</v>
      </c>
      <c r="D25" s="5">
        <v>0.2329</v>
      </c>
      <c r="E25" s="5">
        <v>0.41</v>
      </c>
      <c r="F25" s="5"/>
      <c r="G25" s="6" t="s">
        <v>89</v>
      </c>
      <c r="H25" s="4">
        <v>33.69</v>
      </c>
      <c r="I25" s="5">
        <v>-3.6299999999999999E-2</v>
      </c>
      <c r="J25" s="5">
        <v>-0.12089999999999999</v>
      </c>
      <c r="K25" s="5">
        <v>3.8999999999999998E-3</v>
      </c>
      <c r="L25" s="5"/>
      <c r="M25" s="6" t="s">
        <v>3</v>
      </c>
      <c r="N25" s="4">
        <v>305.37</v>
      </c>
      <c r="O25" s="26">
        <v>380.33</v>
      </c>
      <c r="P25" s="4">
        <f t="shared" si="0"/>
        <v>74.95999999999998</v>
      </c>
      <c r="Q25" s="5">
        <f t="shared" si="1"/>
        <v>0.24547270524282011</v>
      </c>
    </row>
    <row r="26" spans="1:17" ht="18">
      <c r="A26" s="6" t="s">
        <v>23</v>
      </c>
      <c r="B26" s="4">
        <v>234.3</v>
      </c>
      <c r="C26" s="5">
        <v>2.0299999999999999E-2</v>
      </c>
      <c r="D26" s="5">
        <v>0.1512</v>
      </c>
      <c r="E26" s="5">
        <v>0.40150000000000002</v>
      </c>
      <c r="F26" s="5"/>
      <c r="G26" s="6" t="s">
        <v>80</v>
      </c>
      <c r="H26" s="4">
        <v>169.53</v>
      </c>
      <c r="I26" s="5">
        <v>-7.7299999999999994E-2</v>
      </c>
      <c r="J26" s="5">
        <v>-5.5300000000000002E-2</v>
      </c>
      <c r="K26" s="5">
        <v>4.8999999999999998E-3</v>
      </c>
      <c r="L26" s="5"/>
      <c r="M26" s="6" t="s">
        <v>44</v>
      </c>
      <c r="N26" s="4">
        <v>58.8</v>
      </c>
      <c r="O26" s="26">
        <v>73.16</v>
      </c>
      <c r="P26" s="4">
        <f t="shared" si="0"/>
        <v>14.36</v>
      </c>
      <c r="Q26" s="5">
        <f t="shared" si="1"/>
        <v>0.24421768707482994</v>
      </c>
    </row>
    <row r="27" spans="1:17" ht="18">
      <c r="A27" s="6" t="s">
        <v>59</v>
      </c>
      <c r="B27" s="4">
        <v>196.56</v>
      </c>
      <c r="C27" s="5">
        <v>0.1232</v>
      </c>
      <c r="D27" s="5">
        <v>0.25519999999999998</v>
      </c>
      <c r="E27" s="5">
        <v>0.38750000000000001</v>
      </c>
      <c r="F27" s="5"/>
      <c r="G27" s="6" t="s">
        <v>40</v>
      </c>
      <c r="H27" s="4">
        <v>120.4</v>
      </c>
      <c r="I27" s="5">
        <v>-8.7900000000000006E-2</v>
      </c>
      <c r="J27" s="5">
        <v>9.7999999999999997E-3</v>
      </c>
      <c r="K27" s="5">
        <v>7.0000000000000001E-3</v>
      </c>
      <c r="L27" s="5"/>
      <c r="M27" s="6" t="s">
        <v>89</v>
      </c>
      <c r="N27" s="4">
        <v>33.69</v>
      </c>
      <c r="O27" s="26">
        <v>41.73</v>
      </c>
      <c r="P27" s="4">
        <f t="shared" si="0"/>
        <v>8.0399999999999991</v>
      </c>
      <c r="Q27" s="5">
        <f t="shared" si="1"/>
        <v>0.23864648263579696</v>
      </c>
    </row>
    <row r="28" spans="1:17" ht="18">
      <c r="A28" s="6" t="s">
        <v>91</v>
      </c>
      <c r="B28" s="4">
        <v>236.24</v>
      </c>
      <c r="C28" s="5">
        <v>7.7799999999999994E-2</v>
      </c>
      <c r="D28" s="5">
        <v>0.28160000000000002</v>
      </c>
      <c r="E28" s="5">
        <v>0.3846</v>
      </c>
      <c r="F28" s="5"/>
      <c r="G28" s="6" t="s">
        <v>90</v>
      </c>
      <c r="H28" s="4">
        <v>139.62</v>
      </c>
      <c r="I28" s="5">
        <v>2.52E-2</v>
      </c>
      <c r="J28" s="5">
        <v>-2.1600000000000001E-2</v>
      </c>
      <c r="K28" s="5">
        <v>3.0800000000000001E-2</v>
      </c>
      <c r="L28" s="5"/>
      <c r="M28" s="6" t="s">
        <v>60</v>
      </c>
      <c r="N28" s="4">
        <v>54</v>
      </c>
      <c r="O28" s="26">
        <v>66.73</v>
      </c>
      <c r="P28" s="4">
        <f t="shared" si="0"/>
        <v>12.730000000000004</v>
      </c>
      <c r="Q28" s="5">
        <f t="shared" si="1"/>
        <v>0.23574074074074081</v>
      </c>
    </row>
    <row r="29" spans="1:17" ht="18">
      <c r="A29" s="6" t="s">
        <v>24</v>
      </c>
      <c r="B29" s="4">
        <v>439.82</v>
      </c>
      <c r="C29" s="5">
        <v>0.23680000000000001</v>
      </c>
      <c r="D29" s="5">
        <v>0.2863</v>
      </c>
      <c r="E29" s="5">
        <v>0.38429999999999997</v>
      </c>
      <c r="F29" s="5"/>
      <c r="G29" s="6" t="s">
        <v>86</v>
      </c>
      <c r="H29" s="4">
        <v>91.25</v>
      </c>
      <c r="I29" s="5">
        <v>-7.6399999999999996E-2</v>
      </c>
      <c r="J29" s="5">
        <v>-7.7399999999999997E-2</v>
      </c>
      <c r="K29" s="5">
        <v>4.5600000000000002E-2</v>
      </c>
      <c r="L29" s="5"/>
      <c r="M29" s="6" t="s">
        <v>45</v>
      </c>
      <c r="N29" s="4">
        <v>74.61</v>
      </c>
      <c r="O29" s="26">
        <v>90.05</v>
      </c>
      <c r="P29" s="4">
        <f t="shared" si="0"/>
        <v>15.439999999999998</v>
      </c>
      <c r="Q29" s="5">
        <f t="shared" si="1"/>
        <v>0.20694276906580886</v>
      </c>
    </row>
    <row r="30" spans="1:17" ht="18">
      <c r="A30" s="6" t="s">
        <v>95</v>
      </c>
      <c r="B30" s="4">
        <v>215</v>
      </c>
      <c r="C30" s="5">
        <v>-5.2699999999999997E-2</v>
      </c>
      <c r="D30" s="5">
        <v>0.11360000000000001</v>
      </c>
      <c r="E30" s="5">
        <v>0.34660000000000002</v>
      </c>
      <c r="F30" s="5"/>
      <c r="G30" s="6" t="s">
        <v>18</v>
      </c>
      <c r="H30" s="4">
        <v>240.58</v>
      </c>
      <c r="I30" s="5">
        <v>0.1285</v>
      </c>
      <c r="J30" s="5">
        <v>0.13619999999999999</v>
      </c>
      <c r="K30" s="5">
        <v>4.9000000000000002E-2</v>
      </c>
      <c r="L30" s="5"/>
      <c r="M30" s="6" t="s">
        <v>79</v>
      </c>
      <c r="N30" s="4">
        <v>98.18</v>
      </c>
      <c r="O30" s="26">
        <v>117.75</v>
      </c>
      <c r="P30" s="4">
        <f t="shared" si="0"/>
        <v>19.569999999999993</v>
      </c>
      <c r="Q30" s="5">
        <f t="shared" si="1"/>
        <v>0.19932776532898749</v>
      </c>
    </row>
    <row r="31" spans="1:17" ht="18">
      <c r="A31" s="6" t="s">
        <v>4</v>
      </c>
      <c r="B31" s="4">
        <v>130.84</v>
      </c>
      <c r="C31" s="5">
        <v>0.1009</v>
      </c>
      <c r="D31" s="5">
        <v>0.30959999999999999</v>
      </c>
      <c r="E31" s="5">
        <v>0.32240000000000002</v>
      </c>
      <c r="F31" s="5"/>
      <c r="G31" s="6" t="s">
        <v>31</v>
      </c>
      <c r="H31" s="4">
        <v>76.89</v>
      </c>
      <c r="I31" s="5">
        <v>-0.14019999999999999</v>
      </c>
      <c r="J31" s="5">
        <v>0.1396</v>
      </c>
      <c r="K31" s="5">
        <v>6.3399999999999998E-2</v>
      </c>
      <c r="L31" s="5"/>
      <c r="M31" s="6" t="s">
        <v>31</v>
      </c>
      <c r="N31" s="4">
        <v>76.89</v>
      </c>
      <c r="O31" s="26">
        <v>92</v>
      </c>
      <c r="P31" s="4">
        <f t="shared" si="0"/>
        <v>15.11</v>
      </c>
      <c r="Q31" s="5">
        <f t="shared" si="1"/>
        <v>0.19651450123553127</v>
      </c>
    </row>
    <row r="32" spans="1:17" ht="18">
      <c r="A32" s="6" t="s">
        <v>5</v>
      </c>
      <c r="B32" s="4">
        <v>131.82</v>
      </c>
      <c r="C32" s="5">
        <v>9.9500000000000005E-2</v>
      </c>
      <c r="D32" s="5">
        <v>0.31340000000000001</v>
      </c>
      <c r="E32" s="5">
        <v>0.32150000000000001</v>
      </c>
      <c r="F32" s="5"/>
      <c r="G32" s="6" t="s">
        <v>6</v>
      </c>
      <c r="H32" s="4">
        <v>127.11</v>
      </c>
      <c r="I32" s="5">
        <v>-2.3699999999999999E-2</v>
      </c>
      <c r="J32" s="5">
        <v>0.29559999999999997</v>
      </c>
      <c r="K32" s="5">
        <v>6.7500000000000004E-2</v>
      </c>
      <c r="L32" s="5"/>
      <c r="M32" s="6" t="s">
        <v>65</v>
      </c>
      <c r="N32" s="4">
        <v>315.95999999999998</v>
      </c>
      <c r="O32" s="26">
        <v>375.03</v>
      </c>
      <c r="P32" s="4">
        <f t="shared" si="0"/>
        <v>59.069999999999993</v>
      </c>
      <c r="Q32" s="5">
        <f t="shared" si="1"/>
        <v>0.18695404481579947</v>
      </c>
    </row>
    <row r="33" spans="1:17" ht="18">
      <c r="A33" s="6" t="s">
        <v>37</v>
      </c>
      <c r="B33" s="4">
        <v>154.88</v>
      </c>
      <c r="C33" s="5">
        <v>0.2218</v>
      </c>
      <c r="D33" s="5">
        <v>0.20219999999999999</v>
      </c>
      <c r="E33" s="5">
        <v>0.31609999999999999</v>
      </c>
      <c r="F33" s="5"/>
      <c r="G33" s="6" t="s">
        <v>47</v>
      </c>
      <c r="H33" s="4">
        <v>184.72</v>
      </c>
      <c r="I33" s="5">
        <v>-7.5999999999999998E-2</v>
      </c>
      <c r="J33" s="5">
        <v>-4.3E-3</v>
      </c>
      <c r="K33" s="5">
        <v>7.6399999999999996E-2</v>
      </c>
      <c r="L33" s="5"/>
      <c r="M33" s="6" t="s">
        <v>15</v>
      </c>
      <c r="N33" s="4">
        <v>67.72</v>
      </c>
      <c r="O33" s="26">
        <v>80</v>
      </c>
      <c r="P33" s="4">
        <f t="shared" si="0"/>
        <v>12.280000000000001</v>
      </c>
      <c r="Q33" s="5">
        <f t="shared" si="1"/>
        <v>0.18133490844654462</v>
      </c>
    </row>
    <row r="34" spans="1:17" ht="18">
      <c r="A34" s="6" t="s">
        <v>14</v>
      </c>
      <c r="B34" s="4">
        <v>588.76</v>
      </c>
      <c r="C34" s="5">
        <v>-0.19819999999999999</v>
      </c>
      <c r="D34" s="5">
        <v>-9.2299999999999993E-2</v>
      </c>
      <c r="E34" s="5">
        <v>0.316</v>
      </c>
      <c r="F34" s="5"/>
      <c r="G34" s="6" t="s">
        <v>17</v>
      </c>
      <c r="H34" s="4">
        <v>206.91</v>
      </c>
      <c r="I34" s="5">
        <v>7.7000000000000002E-3</v>
      </c>
      <c r="J34" s="5">
        <v>5.3800000000000001E-2</v>
      </c>
      <c r="K34" s="5">
        <v>8.8499999999999995E-2</v>
      </c>
      <c r="L34" s="5"/>
      <c r="M34" s="6" t="s">
        <v>54</v>
      </c>
      <c r="N34" s="4">
        <v>31.57</v>
      </c>
      <c r="O34" s="26">
        <v>37.11</v>
      </c>
      <c r="P34" s="4">
        <f t="shared" si="0"/>
        <v>5.5399999999999991</v>
      </c>
      <c r="Q34" s="5">
        <f t="shared" si="1"/>
        <v>0.17548305353183399</v>
      </c>
    </row>
    <row r="35" spans="1:17" ht="20.399999999999999" customHeight="1">
      <c r="A35" s="6" t="s">
        <v>48</v>
      </c>
      <c r="B35" s="4">
        <v>445.4</v>
      </c>
      <c r="C35" s="5">
        <v>-0.1106</v>
      </c>
      <c r="D35" s="5">
        <v>-0.1048</v>
      </c>
      <c r="E35" s="5">
        <v>0.30819999999999997</v>
      </c>
      <c r="F35" s="5"/>
      <c r="G35" s="6" t="s">
        <v>34</v>
      </c>
      <c r="H35" s="4">
        <v>30.75</v>
      </c>
      <c r="I35" s="5">
        <v>-8.9899999999999994E-2</v>
      </c>
      <c r="J35" s="5">
        <v>5.0200000000000002E-2</v>
      </c>
      <c r="K35" s="5">
        <v>0.10639999999999999</v>
      </c>
      <c r="L35" s="5"/>
      <c r="M35" s="6" t="s">
        <v>97</v>
      </c>
      <c r="N35" s="4">
        <v>70</v>
      </c>
      <c r="O35" s="26">
        <v>82.09</v>
      </c>
      <c r="P35" s="4">
        <f t="shared" ref="P35:P66" si="2">O35-N35</f>
        <v>12.090000000000003</v>
      </c>
      <c r="Q35" s="5">
        <f t="shared" ref="Q35:Q66" si="3">P35/N35</f>
        <v>0.17271428571428576</v>
      </c>
    </row>
    <row r="36" spans="1:17" ht="18">
      <c r="A36" s="6" t="s">
        <v>26</v>
      </c>
      <c r="B36" s="4">
        <v>53.97</v>
      </c>
      <c r="C36" s="5">
        <v>5.9200000000000003E-2</v>
      </c>
      <c r="D36" s="5">
        <v>6.93E-2</v>
      </c>
      <c r="E36" s="5">
        <v>0.30330000000000001</v>
      </c>
      <c r="F36" s="5"/>
      <c r="G36" s="6" t="s">
        <v>46</v>
      </c>
      <c r="H36" s="4">
        <v>58.19</v>
      </c>
      <c r="I36" s="5">
        <v>-6.9400000000000003E-2</v>
      </c>
      <c r="J36" s="5">
        <v>-0.11550000000000001</v>
      </c>
      <c r="K36" s="5">
        <v>0.1173</v>
      </c>
      <c r="L36" s="5"/>
      <c r="M36" s="6" t="s">
        <v>52</v>
      </c>
      <c r="N36" s="4">
        <v>292.89</v>
      </c>
      <c r="O36" s="26">
        <v>343.1</v>
      </c>
      <c r="P36" s="4">
        <f t="shared" si="2"/>
        <v>50.210000000000036</v>
      </c>
      <c r="Q36" s="5">
        <f t="shared" si="3"/>
        <v>0.17142954692888129</v>
      </c>
    </row>
    <row r="37" spans="1:17" ht="18">
      <c r="A37" s="6" t="s">
        <v>65</v>
      </c>
      <c r="B37" s="4">
        <v>315.95999999999998</v>
      </c>
      <c r="C37" s="5">
        <v>-6.6100000000000006E-2</v>
      </c>
      <c r="D37" s="5">
        <v>0.1396</v>
      </c>
      <c r="E37" s="5">
        <v>0.30099999999999999</v>
      </c>
      <c r="F37" s="5"/>
      <c r="G37" s="6" t="s">
        <v>39</v>
      </c>
      <c r="H37" s="4">
        <v>44.12</v>
      </c>
      <c r="I37" s="5">
        <v>-2.6499999999999999E-2</v>
      </c>
      <c r="J37" s="5">
        <v>1.8200000000000001E-2</v>
      </c>
      <c r="K37" s="5">
        <v>0.1305</v>
      </c>
      <c r="L37" s="5"/>
      <c r="M37" s="6" t="s">
        <v>12</v>
      </c>
      <c r="N37" s="4">
        <v>171.33</v>
      </c>
      <c r="O37" s="26">
        <v>200.54</v>
      </c>
      <c r="P37" s="4">
        <f t="shared" si="2"/>
        <v>29.20999999999998</v>
      </c>
      <c r="Q37" s="5">
        <f t="shared" si="3"/>
        <v>0.17048969824315635</v>
      </c>
    </row>
    <row r="38" spans="1:17" ht="18">
      <c r="A38" s="6" t="s">
        <v>50</v>
      </c>
      <c r="B38" s="4">
        <v>35.61</v>
      </c>
      <c r="C38" s="5">
        <v>4.8000000000000001E-2</v>
      </c>
      <c r="D38" s="5">
        <v>0.2011</v>
      </c>
      <c r="E38" s="5">
        <v>0.29670000000000002</v>
      </c>
      <c r="F38" s="5"/>
      <c r="G38" s="6" t="s">
        <v>12</v>
      </c>
      <c r="H38" s="4">
        <v>171.33</v>
      </c>
      <c r="I38" s="5">
        <v>-9.8100000000000007E-2</v>
      </c>
      <c r="J38" s="5">
        <v>8.2699999999999996E-2</v>
      </c>
      <c r="K38" s="5">
        <v>0.1391</v>
      </c>
      <c r="L38" s="5"/>
      <c r="M38" s="6" t="s">
        <v>42</v>
      </c>
      <c r="N38" s="4">
        <v>37.79</v>
      </c>
      <c r="O38" s="26">
        <v>44.2</v>
      </c>
      <c r="P38" s="4">
        <f t="shared" si="2"/>
        <v>6.4100000000000037</v>
      </c>
      <c r="Q38" s="5">
        <f t="shared" si="3"/>
        <v>0.16962159301402496</v>
      </c>
    </row>
    <row r="39" spans="1:17" ht="18">
      <c r="A39" s="6" t="s">
        <v>29</v>
      </c>
      <c r="B39" s="4">
        <v>109.08</v>
      </c>
      <c r="C39" s="5">
        <v>0.20730000000000001</v>
      </c>
      <c r="D39" s="5">
        <v>0.44779999999999998</v>
      </c>
      <c r="E39" s="5">
        <v>0.2858</v>
      </c>
      <c r="F39" s="5"/>
      <c r="G39" s="6" t="s">
        <v>27</v>
      </c>
      <c r="H39" s="4">
        <v>67.739999999999995</v>
      </c>
      <c r="I39" s="5">
        <v>7.0499999999999993E-2</v>
      </c>
      <c r="J39" s="5">
        <v>0.15079999999999999</v>
      </c>
      <c r="K39" s="5">
        <v>0.14480000000000001</v>
      </c>
      <c r="L39" s="5"/>
      <c r="M39" s="6" t="s">
        <v>34</v>
      </c>
      <c r="N39" s="4">
        <v>30.75</v>
      </c>
      <c r="O39" s="26">
        <v>35.909999999999997</v>
      </c>
      <c r="P39" s="4">
        <f t="shared" si="2"/>
        <v>5.1599999999999966</v>
      </c>
      <c r="Q39" s="5">
        <f t="shared" si="3"/>
        <v>0.16780487804878039</v>
      </c>
    </row>
    <row r="40" spans="1:17" ht="18">
      <c r="A40" s="6" t="s">
        <v>83</v>
      </c>
      <c r="B40" s="4">
        <v>112.95</v>
      </c>
      <c r="C40" s="5">
        <v>3.2000000000000001E-2</v>
      </c>
      <c r="D40" s="5">
        <v>8.4099999999999994E-2</v>
      </c>
      <c r="E40" s="5">
        <v>0.28499999999999998</v>
      </c>
      <c r="F40" s="5"/>
      <c r="G40" s="6" t="s">
        <v>36</v>
      </c>
      <c r="H40" s="4">
        <v>93.31</v>
      </c>
      <c r="I40" s="5">
        <v>-0.24490000000000001</v>
      </c>
      <c r="J40" s="5">
        <v>-0.1613</v>
      </c>
      <c r="K40" s="5">
        <v>0.14560000000000001</v>
      </c>
      <c r="L40" s="5"/>
      <c r="M40" s="6" t="s">
        <v>40</v>
      </c>
      <c r="N40" s="4">
        <v>120.4</v>
      </c>
      <c r="O40" s="26">
        <v>140.43</v>
      </c>
      <c r="P40" s="4">
        <f t="shared" si="2"/>
        <v>20.03</v>
      </c>
      <c r="Q40" s="5">
        <f t="shared" si="3"/>
        <v>0.16636212624584718</v>
      </c>
    </row>
    <row r="41" spans="1:17" ht="18">
      <c r="A41" s="6" t="s">
        <v>11</v>
      </c>
      <c r="B41" s="4">
        <v>297.55</v>
      </c>
      <c r="C41" s="5">
        <v>-8.1600000000000006E-2</v>
      </c>
      <c r="D41" s="5">
        <v>-6.25E-2</v>
      </c>
      <c r="E41" s="5">
        <v>0.2828</v>
      </c>
      <c r="F41" s="5"/>
      <c r="G41" s="6" t="s">
        <v>32</v>
      </c>
      <c r="H41" s="4">
        <v>566</v>
      </c>
      <c r="I41" s="5">
        <v>6.7199999999999996E-2</v>
      </c>
      <c r="J41" s="5">
        <v>0.16819999999999999</v>
      </c>
      <c r="K41" s="5">
        <v>0.16450000000000001</v>
      </c>
      <c r="L41" s="5"/>
      <c r="M41" s="3" t="s">
        <v>1</v>
      </c>
      <c r="N41" s="4">
        <v>510</v>
      </c>
      <c r="O41" s="26">
        <v>594.5</v>
      </c>
      <c r="P41" s="4">
        <f t="shared" si="2"/>
        <v>84.5</v>
      </c>
      <c r="Q41" s="5">
        <f t="shared" si="3"/>
        <v>0.16568627450980392</v>
      </c>
    </row>
    <row r="42" spans="1:17" ht="18">
      <c r="A42" s="6" t="s">
        <v>71</v>
      </c>
      <c r="B42" s="4">
        <v>199.92</v>
      </c>
      <c r="C42" s="5">
        <v>1.4999999999999999E-2</v>
      </c>
      <c r="D42" s="5">
        <v>0.15770000000000001</v>
      </c>
      <c r="E42" s="5">
        <v>0.28179999999999999</v>
      </c>
      <c r="F42" s="5"/>
      <c r="G42" s="6" t="s">
        <v>43</v>
      </c>
      <c r="H42" s="4">
        <v>54.64</v>
      </c>
      <c r="I42" s="5">
        <v>-4.1500000000000002E-2</v>
      </c>
      <c r="J42" s="5">
        <v>5.74E-2</v>
      </c>
      <c r="K42" s="5">
        <v>0.1694</v>
      </c>
      <c r="L42" s="5"/>
      <c r="M42" s="6" t="s">
        <v>68</v>
      </c>
      <c r="N42" s="4">
        <v>52.95</v>
      </c>
      <c r="O42" s="26">
        <v>61.71</v>
      </c>
      <c r="P42" s="4">
        <f t="shared" si="2"/>
        <v>8.759999999999998</v>
      </c>
      <c r="Q42" s="5">
        <f t="shared" si="3"/>
        <v>0.16543909348441921</v>
      </c>
    </row>
    <row r="43" spans="1:17" ht="18">
      <c r="A43" s="6" t="s">
        <v>64</v>
      </c>
      <c r="B43" s="4">
        <v>67.930000000000007</v>
      </c>
      <c r="C43" s="5">
        <v>-2.7900000000000001E-2</v>
      </c>
      <c r="D43" s="5">
        <v>9.9900000000000003E-2</v>
      </c>
      <c r="E43" s="5">
        <v>0.27839999999999998</v>
      </c>
      <c r="F43" s="5"/>
      <c r="G43" s="6" t="s">
        <v>9</v>
      </c>
      <c r="H43" s="4">
        <v>268</v>
      </c>
      <c r="I43" s="5">
        <v>0.22370000000000001</v>
      </c>
      <c r="J43" s="5">
        <v>0.1356</v>
      </c>
      <c r="K43" s="5">
        <v>0.17249999999999999</v>
      </c>
      <c r="L43" s="5"/>
      <c r="M43" s="6" t="s">
        <v>47</v>
      </c>
      <c r="N43" s="4">
        <v>184.72</v>
      </c>
      <c r="O43" s="26">
        <v>215.07</v>
      </c>
      <c r="P43" s="4">
        <f t="shared" si="2"/>
        <v>30.349999999999994</v>
      </c>
      <c r="Q43" s="5">
        <f t="shared" si="3"/>
        <v>0.16430272845387611</v>
      </c>
    </row>
    <row r="44" spans="1:17" ht="18">
      <c r="A44" s="6" t="s">
        <v>72</v>
      </c>
      <c r="B44" s="4">
        <v>907</v>
      </c>
      <c r="C44" s="5">
        <v>-2.0899999999999998E-2</v>
      </c>
      <c r="D44" s="5">
        <v>0.10680000000000001</v>
      </c>
      <c r="E44" s="5">
        <v>0.27839999999999998</v>
      </c>
      <c r="F44" s="5"/>
      <c r="G44" s="6" t="s">
        <v>44</v>
      </c>
      <c r="H44" s="4">
        <v>58.8</v>
      </c>
      <c r="I44" s="5">
        <v>-0.21160000000000001</v>
      </c>
      <c r="J44" s="5">
        <v>-8.8200000000000001E-2</v>
      </c>
      <c r="K44" s="5">
        <v>0.17269999999999999</v>
      </c>
      <c r="L44" s="5"/>
      <c r="M44" s="6" t="s">
        <v>74</v>
      </c>
      <c r="N44" s="4">
        <v>93.89</v>
      </c>
      <c r="O44" s="26">
        <v>109.31</v>
      </c>
      <c r="P44" s="4">
        <f t="shared" si="2"/>
        <v>15.420000000000002</v>
      </c>
      <c r="Q44" s="5">
        <f t="shared" si="3"/>
        <v>0.16423474278410907</v>
      </c>
    </row>
    <row r="45" spans="1:17" ht="18">
      <c r="A45" s="6" t="s">
        <v>51</v>
      </c>
      <c r="B45" s="4">
        <v>510.94</v>
      </c>
      <c r="C45" s="5">
        <v>0.1145</v>
      </c>
      <c r="D45" s="5">
        <v>0.22159999999999999</v>
      </c>
      <c r="E45" s="5">
        <v>0.2515</v>
      </c>
      <c r="F45" s="5"/>
      <c r="G45" s="6" t="s">
        <v>45</v>
      </c>
      <c r="H45" s="4">
        <v>74.61</v>
      </c>
      <c r="I45" s="5">
        <v>-0.01</v>
      </c>
      <c r="J45" s="5">
        <v>-6.8500000000000005E-2</v>
      </c>
      <c r="K45" s="5">
        <v>0.1797</v>
      </c>
      <c r="L45" s="5"/>
      <c r="M45" s="6" t="s">
        <v>10</v>
      </c>
      <c r="N45" s="4">
        <v>175.09</v>
      </c>
      <c r="O45" s="26">
        <v>203.79</v>
      </c>
      <c r="P45" s="4">
        <f t="shared" si="2"/>
        <v>28.699999999999989</v>
      </c>
      <c r="Q45" s="5">
        <f t="shared" si="3"/>
        <v>0.16391570049688725</v>
      </c>
    </row>
    <row r="46" spans="1:17" ht="18">
      <c r="A46" s="6" t="s">
        <v>2</v>
      </c>
      <c r="B46" s="4">
        <v>137.21</v>
      </c>
      <c r="C46" s="5">
        <v>6.93E-2</v>
      </c>
      <c r="D46" s="5">
        <v>0.17030000000000001</v>
      </c>
      <c r="E46" s="5">
        <v>0.2329</v>
      </c>
      <c r="F46" s="5"/>
      <c r="G46" s="6" t="s">
        <v>82</v>
      </c>
      <c r="H46" s="4">
        <v>822.1</v>
      </c>
      <c r="I46" s="5">
        <v>0.19220000000000001</v>
      </c>
      <c r="J46" s="5">
        <v>9.1999999999999998E-3</v>
      </c>
      <c r="K46" s="5">
        <v>0.18310000000000001</v>
      </c>
      <c r="L46" s="5"/>
      <c r="M46" s="6" t="s">
        <v>35</v>
      </c>
      <c r="N46" s="4">
        <v>91.42</v>
      </c>
      <c r="O46" s="26">
        <v>106.27</v>
      </c>
      <c r="P46" s="4">
        <f t="shared" si="2"/>
        <v>14.849999999999994</v>
      </c>
      <c r="Q46" s="5">
        <f t="shared" si="3"/>
        <v>0.16243710347845103</v>
      </c>
    </row>
    <row r="47" spans="1:17" ht="18">
      <c r="A47" s="6" t="s">
        <v>15</v>
      </c>
      <c r="B47" s="4">
        <v>67.72</v>
      </c>
      <c r="C47" s="5">
        <v>-4.99E-2</v>
      </c>
      <c r="D47" s="5">
        <v>-1.72E-2</v>
      </c>
      <c r="E47" s="5">
        <v>0.23280000000000001</v>
      </c>
      <c r="F47" s="5"/>
      <c r="G47" s="6" t="s">
        <v>68</v>
      </c>
      <c r="H47" s="4">
        <v>52.95</v>
      </c>
      <c r="I47" s="5">
        <v>-6.9800000000000001E-2</v>
      </c>
      <c r="J47" s="5">
        <v>3.0200000000000001E-2</v>
      </c>
      <c r="K47" s="5">
        <v>0.1893</v>
      </c>
      <c r="L47" s="5"/>
      <c r="M47" s="6" t="s">
        <v>24</v>
      </c>
      <c r="N47" s="4">
        <v>439.82</v>
      </c>
      <c r="O47" s="26">
        <v>506.68</v>
      </c>
      <c r="P47" s="4">
        <f t="shared" si="2"/>
        <v>66.860000000000014</v>
      </c>
      <c r="Q47" s="5">
        <f t="shared" si="3"/>
        <v>0.15201673411850306</v>
      </c>
    </row>
    <row r="48" spans="1:17" ht="18">
      <c r="A48" s="6" t="s">
        <v>63</v>
      </c>
      <c r="B48" s="4">
        <v>77.88</v>
      </c>
      <c r="C48" s="5">
        <v>-8.4699999999999998E-2</v>
      </c>
      <c r="D48" s="5">
        <v>9.5999999999999992E-3</v>
      </c>
      <c r="E48" s="5">
        <v>0.23019999999999999</v>
      </c>
      <c r="F48" s="5"/>
      <c r="G48" s="6" t="s">
        <v>67</v>
      </c>
      <c r="H48" s="4">
        <v>69.400000000000006</v>
      </c>
      <c r="I48" s="5">
        <v>-5.2299999999999999E-2</v>
      </c>
      <c r="J48" s="5">
        <v>-2.8999999999999998E-3</v>
      </c>
      <c r="K48" s="5">
        <v>0.19350000000000001</v>
      </c>
      <c r="L48" s="5"/>
      <c r="M48" s="6" t="s">
        <v>37</v>
      </c>
      <c r="N48" s="4">
        <v>154.88</v>
      </c>
      <c r="O48" s="26">
        <v>177.74</v>
      </c>
      <c r="P48" s="4">
        <f t="shared" si="2"/>
        <v>22.860000000000014</v>
      </c>
      <c r="Q48" s="5">
        <f t="shared" si="3"/>
        <v>0.14759814049586786</v>
      </c>
    </row>
    <row r="49" spans="1:17" ht="18">
      <c r="A49" s="6" t="s">
        <v>25</v>
      </c>
      <c r="B49" s="4">
        <v>487.71</v>
      </c>
      <c r="C49" s="5">
        <v>-1.11E-2</v>
      </c>
      <c r="D49" s="5">
        <v>9.0800000000000006E-2</v>
      </c>
      <c r="E49" s="5">
        <v>0.22639999999999999</v>
      </c>
      <c r="F49" s="5"/>
      <c r="G49" s="6" t="s">
        <v>92</v>
      </c>
      <c r="H49" s="4">
        <v>347.74</v>
      </c>
      <c r="I49" s="5">
        <v>4.8999999999999998E-3</v>
      </c>
      <c r="J49" s="5">
        <v>0.12529999999999999</v>
      </c>
      <c r="K49" s="5">
        <v>0.20549999999999999</v>
      </c>
      <c r="L49" s="5"/>
      <c r="M49" s="6" t="s">
        <v>58</v>
      </c>
      <c r="N49" s="4">
        <v>385.38</v>
      </c>
      <c r="O49" s="26">
        <v>441.93</v>
      </c>
      <c r="P49" s="4">
        <f t="shared" si="2"/>
        <v>56.550000000000011</v>
      </c>
      <c r="Q49" s="5">
        <f t="shared" si="3"/>
        <v>0.14673828429082986</v>
      </c>
    </row>
    <row r="50" spans="1:17" ht="18">
      <c r="A50" s="6" t="s">
        <v>58</v>
      </c>
      <c r="B50" s="4">
        <v>385.38</v>
      </c>
      <c r="C50" s="5">
        <v>7.3000000000000001E-3</v>
      </c>
      <c r="D50" s="5">
        <v>0.1832</v>
      </c>
      <c r="E50" s="5">
        <v>0.22520000000000001</v>
      </c>
      <c r="F50" s="5"/>
      <c r="G50" s="6" t="s">
        <v>60</v>
      </c>
      <c r="H50" s="4">
        <v>54</v>
      </c>
      <c r="I50" s="5">
        <v>-0.10100000000000001</v>
      </c>
      <c r="J50" s="5">
        <v>0.33500000000000002</v>
      </c>
      <c r="K50" s="5">
        <v>0.21210000000000001</v>
      </c>
      <c r="L50" s="5"/>
      <c r="M50" s="6" t="s">
        <v>69</v>
      </c>
      <c r="N50" s="4">
        <v>377.72</v>
      </c>
      <c r="O50" s="26">
        <v>433.06</v>
      </c>
      <c r="P50" s="4">
        <f t="shared" si="2"/>
        <v>55.339999999999975</v>
      </c>
      <c r="Q50" s="5">
        <f t="shared" si="3"/>
        <v>0.14651064280419351</v>
      </c>
    </row>
    <row r="51" spans="1:17" ht="18">
      <c r="A51" s="6" t="s">
        <v>10</v>
      </c>
      <c r="B51" s="4">
        <v>175.09</v>
      </c>
      <c r="C51" s="5">
        <v>-7.0999999999999994E-2</v>
      </c>
      <c r="D51" s="5">
        <v>-3.9199999999999999E-2</v>
      </c>
      <c r="E51" s="5">
        <v>0.22020000000000001</v>
      </c>
      <c r="F51" s="5"/>
      <c r="G51" s="6" t="s">
        <v>10</v>
      </c>
      <c r="H51" s="4">
        <v>175.09</v>
      </c>
      <c r="I51" s="5">
        <v>-7.0999999999999994E-2</v>
      </c>
      <c r="J51" s="5">
        <v>-3.9199999999999999E-2</v>
      </c>
      <c r="K51" s="5">
        <v>0.22020000000000001</v>
      </c>
      <c r="L51" s="5"/>
      <c r="M51" s="6" t="s">
        <v>95</v>
      </c>
      <c r="N51" s="4">
        <v>215</v>
      </c>
      <c r="O51" s="26">
        <v>245.09</v>
      </c>
      <c r="P51" s="4">
        <f t="shared" si="2"/>
        <v>30.090000000000003</v>
      </c>
      <c r="Q51" s="5">
        <f t="shared" si="3"/>
        <v>0.13995348837209304</v>
      </c>
    </row>
    <row r="52" spans="1:17" ht="18">
      <c r="A52" s="6" t="s">
        <v>60</v>
      </c>
      <c r="B52" s="4">
        <v>54</v>
      </c>
      <c r="C52" s="5">
        <v>-0.10100000000000001</v>
      </c>
      <c r="D52" s="5">
        <v>0.33500000000000002</v>
      </c>
      <c r="E52" s="5">
        <v>0.21210000000000001</v>
      </c>
      <c r="F52" s="5"/>
      <c r="G52" s="6" t="s">
        <v>58</v>
      </c>
      <c r="H52" s="4">
        <v>385.38</v>
      </c>
      <c r="I52" s="5">
        <v>7.3000000000000001E-3</v>
      </c>
      <c r="J52" s="5">
        <v>0.1832</v>
      </c>
      <c r="K52" s="5">
        <v>0.22520000000000001</v>
      </c>
      <c r="L52" s="5"/>
      <c r="M52" s="6" t="s">
        <v>64</v>
      </c>
      <c r="N52" s="4">
        <v>67.930000000000007</v>
      </c>
      <c r="O52" s="26">
        <v>77.430000000000007</v>
      </c>
      <c r="P52" s="4">
        <f t="shared" si="2"/>
        <v>9.5</v>
      </c>
      <c r="Q52" s="5">
        <f t="shared" si="3"/>
        <v>0.13984984542911819</v>
      </c>
    </row>
    <row r="53" spans="1:17" ht="18">
      <c r="A53" s="6" t="s">
        <v>92</v>
      </c>
      <c r="B53" s="4">
        <v>347.74</v>
      </c>
      <c r="C53" s="5">
        <v>4.8999999999999998E-3</v>
      </c>
      <c r="D53" s="5">
        <v>0.12529999999999999</v>
      </c>
      <c r="E53" s="5">
        <v>0.20549999999999999</v>
      </c>
      <c r="F53" s="5"/>
      <c r="G53" s="6" t="s">
        <v>25</v>
      </c>
      <c r="H53" s="4">
        <v>487.71</v>
      </c>
      <c r="I53" s="5">
        <v>-1.11E-2</v>
      </c>
      <c r="J53" s="5">
        <v>9.0800000000000006E-2</v>
      </c>
      <c r="K53" s="5">
        <v>0.22639999999999999</v>
      </c>
      <c r="L53" s="5"/>
      <c r="M53" s="6" t="s">
        <v>17</v>
      </c>
      <c r="N53" s="4">
        <v>206.91</v>
      </c>
      <c r="O53" s="26">
        <v>235.11</v>
      </c>
      <c r="P53" s="4">
        <f t="shared" si="2"/>
        <v>28.200000000000017</v>
      </c>
      <c r="Q53" s="5">
        <f t="shared" si="3"/>
        <v>0.13629114107583015</v>
      </c>
    </row>
    <row r="54" spans="1:17" ht="18">
      <c r="A54" s="6" t="s">
        <v>67</v>
      </c>
      <c r="B54" s="4">
        <v>69.400000000000006</v>
      </c>
      <c r="C54" s="5">
        <v>-5.2299999999999999E-2</v>
      </c>
      <c r="D54" s="5">
        <v>-2.8999999999999998E-3</v>
      </c>
      <c r="E54" s="5">
        <v>0.19350000000000001</v>
      </c>
      <c r="F54" s="5"/>
      <c r="G54" s="6" t="s">
        <v>63</v>
      </c>
      <c r="H54" s="4">
        <v>77.88</v>
      </c>
      <c r="I54" s="5">
        <v>-8.4699999999999998E-2</v>
      </c>
      <c r="J54" s="5">
        <v>9.5999999999999992E-3</v>
      </c>
      <c r="K54" s="5">
        <v>0.23019999999999999</v>
      </c>
      <c r="L54" s="5"/>
      <c r="M54" s="6" t="s">
        <v>96</v>
      </c>
      <c r="N54" s="4">
        <v>58.44</v>
      </c>
      <c r="O54" s="26">
        <v>66.290000000000006</v>
      </c>
      <c r="P54" s="4">
        <f t="shared" si="2"/>
        <v>7.8500000000000085</v>
      </c>
      <c r="Q54" s="5">
        <f t="shared" si="3"/>
        <v>0.13432580424366888</v>
      </c>
    </row>
    <row r="55" spans="1:17" ht="18">
      <c r="A55" s="6" t="s">
        <v>68</v>
      </c>
      <c r="B55" s="4">
        <v>52.95</v>
      </c>
      <c r="C55" s="5">
        <v>-6.9800000000000001E-2</v>
      </c>
      <c r="D55" s="5">
        <v>3.0200000000000001E-2</v>
      </c>
      <c r="E55" s="5">
        <v>0.1893</v>
      </c>
      <c r="F55" s="5"/>
      <c r="G55" s="6" t="s">
        <v>15</v>
      </c>
      <c r="H55" s="4">
        <v>67.72</v>
      </c>
      <c r="I55" s="5">
        <v>-4.99E-2</v>
      </c>
      <c r="J55" s="5">
        <v>-1.72E-2</v>
      </c>
      <c r="K55" s="5">
        <v>0.23280000000000001</v>
      </c>
      <c r="L55" s="5"/>
      <c r="M55" s="6" t="s">
        <v>80</v>
      </c>
      <c r="N55" s="4">
        <v>169.53</v>
      </c>
      <c r="O55" s="26">
        <v>192</v>
      </c>
      <c r="P55" s="4">
        <f t="shared" si="2"/>
        <v>22.47</v>
      </c>
      <c r="Q55" s="5">
        <f t="shared" si="3"/>
        <v>0.13254291275880375</v>
      </c>
    </row>
    <row r="56" spans="1:17" ht="18">
      <c r="A56" s="6" t="s">
        <v>82</v>
      </c>
      <c r="B56" s="4">
        <v>822.1</v>
      </c>
      <c r="C56" s="5">
        <v>0.19220000000000001</v>
      </c>
      <c r="D56" s="5">
        <v>9.1999999999999998E-3</v>
      </c>
      <c r="E56" s="5">
        <v>0.18310000000000001</v>
      </c>
      <c r="F56" s="5"/>
      <c r="G56" s="6" t="s">
        <v>2</v>
      </c>
      <c r="H56" s="4">
        <v>137.21</v>
      </c>
      <c r="I56" s="5">
        <v>6.93E-2</v>
      </c>
      <c r="J56" s="5">
        <v>0.17030000000000001</v>
      </c>
      <c r="K56" s="5">
        <v>0.2329</v>
      </c>
      <c r="L56" s="5"/>
      <c r="M56" s="6" t="s">
        <v>76</v>
      </c>
      <c r="N56" s="4">
        <v>234.8</v>
      </c>
      <c r="O56" s="26">
        <v>265.7</v>
      </c>
      <c r="P56" s="4">
        <f t="shared" si="2"/>
        <v>30.899999999999977</v>
      </c>
      <c r="Q56" s="5">
        <f t="shared" si="3"/>
        <v>0.13160136286201013</v>
      </c>
    </row>
    <row r="57" spans="1:17" ht="18">
      <c r="A57" s="6" t="s">
        <v>45</v>
      </c>
      <c r="B57" s="4">
        <v>74.61</v>
      </c>
      <c r="C57" s="5">
        <v>-0.01</v>
      </c>
      <c r="D57" s="5">
        <v>-6.8500000000000005E-2</v>
      </c>
      <c r="E57" s="5">
        <v>0.1797</v>
      </c>
      <c r="F57" s="5"/>
      <c r="G57" s="6" t="s">
        <v>51</v>
      </c>
      <c r="H57" s="4">
        <v>510.94</v>
      </c>
      <c r="I57" s="5">
        <v>0.1145</v>
      </c>
      <c r="J57" s="5">
        <v>0.22159999999999999</v>
      </c>
      <c r="K57" s="5">
        <v>0.2515</v>
      </c>
      <c r="L57" s="5"/>
      <c r="M57" s="6" t="s">
        <v>33</v>
      </c>
      <c r="N57" s="4">
        <v>168</v>
      </c>
      <c r="O57" s="26">
        <v>189.08</v>
      </c>
      <c r="P57" s="4">
        <f t="shared" si="2"/>
        <v>21.080000000000013</v>
      </c>
      <c r="Q57" s="5">
        <f t="shared" si="3"/>
        <v>0.12547619047619055</v>
      </c>
    </row>
    <row r="58" spans="1:17" ht="18">
      <c r="A58" s="6" t="s">
        <v>44</v>
      </c>
      <c r="B58" s="4">
        <v>58.8</v>
      </c>
      <c r="C58" s="5">
        <v>-0.21160000000000001</v>
      </c>
      <c r="D58" s="5">
        <v>-8.8200000000000001E-2</v>
      </c>
      <c r="E58" s="5">
        <v>0.17269999999999999</v>
      </c>
      <c r="F58" s="5"/>
      <c r="G58" s="6" t="s">
        <v>64</v>
      </c>
      <c r="H58" s="4">
        <v>67.930000000000007</v>
      </c>
      <c r="I58" s="5">
        <v>-2.7900000000000001E-2</v>
      </c>
      <c r="J58" s="5">
        <v>9.9900000000000003E-2</v>
      </c>
      <c r="K58" s="5">
        <v>0.27839999999999998</v>
      </c>
      <c r="L58" s="5"/>
      <c r="M58" s="6" t="s">
        <v>71</v>
      </c>
      <c r="N58" s="4">
        <v>199.92</v>
      </c>
      <c r="O58" s="26">
        <v>225</v>
      </c>
      <c r="P58" s="4">
        <f t="shared" si="2"/>
        <v>25.080000000000013</v>
      </c>
      <c r="Q58" s="5">
        <f t="shared" si="3"/>
        <v>0.12545018007202888</v>
      </c>
    </row>
    <row r="59" spans="1:17" ht="18">
      <c r="A59" s="6" t="s">
        <v>9</v>
      </c>
      <c r="B59" s="4">
        <v>268</v>
      </c>
      <c r="C59" s="5">
        <v>0.22370000000000001</v>
      </c>
      <c r="D59" s="5">
        <v>0.1356</v>
      </c>
      <c r="E59" s="5">
        <v>0.17249999999999999</v>
      </c>
      <c r="F59" s="5"/>
      <c r="G59" s="6" t="s">
        <v>72</v>
      </c>
      <c r="H59" s="4">
        <v>907</v>
      </c>
      <c r="I59" s="5">
        <v>-2.0899999999999998E-2</v>
      </c>
      <c r="J59" s="5">
        <v>0.10680000000000001</v>
      </c>
      <c r="K59" s="5">
        <v>0.27839999999999998</v>
      </c>
      <c r="L59" s="5"/>
      <c r="M59" s="6" t="s">
        <v>83</v>
      </c>
      <c r="N59" s="4">
        <v>112.95</v>
      </c>
      <c r="O59" s="26">
        <v>127</v>
      </c>
      <c r="P59" s="4">
        <f t="shared" si="2"/>
        <v>14.049999999999997</v>
      </c>
      <c r="Q59" s="5">
        <f t="shared" si="3"/>
        <v>0.12439132359451081</v>
      </c>
    </row>
    <row r="60" spans="1:17" ht="18">
      <c r="A60" s="6" t="s">
        <v>43</v>
      </c>
      <c r="B60" s="4">
        <v>54.64</v>
      </c>
      <c r="C60" s="5">
        <v>-4.1500000000000002E-2</v>
      </c>
      <c r="D60" s="5">
        <v>5.74E-2</v>
      </c>
      <c r="E60" s="5">
        <v>0.1694</v>
      </c>
      <c r="F60" s="5"/>
      <c r="G60" s="6" t="s">
        <v>71</v>
      </c>
      <c r="H60" s="4">
        <v>199.92</v>
      </c>
      <c r="I60" s="5">
        <v>1.4999999999999999E-2</v>
      </c>
      <c r="J60" s="5">
        <v>0.15770000000000001</v>
      </c>
      <c r="K60" s="5">
        <v>0.28179999999999999</v>
      </c>
      <c r="L60" s="5"/>
      <c r="M60" s="6" t="s">
        <v>67</v>
      </c>
      <c r="N60" s="4">
        <v>69.400000000000006</v>
      </c>
      <c r="O60" s="26">
        <v>77.95</v>
      </c>
      <c r="P60" s="4">
        <f t="shared" si="2"/>
        <v>8.5499999999999972</v>
      </c>
      <c r="Q60" s="5">
        <f t="shared" si="3"/>
        <v>0.12319884726224779</v>
      </c>
    </row>
    <row r="61" spans="1:17" ht="18">
      <c r="A61" s="6" t="s">
        <v>32</v>
      </c>
      <c r="B61" s="4">
        <v>566</v>
      </c>
      <c r="C61" s="5">
        <v>6.7199999999999996E-2</v>
      </c>
      <c r="D61" s="5">
        <v>0.16819999999999999</v>
      </c>
      <c r="E61" s="5">
        <v>0.16450000000000001</v>
      </c>
      <c r="F61" s="5"/>
      <c r="G61" s="6" t="s">
        <v>11</v>
      </c>
      <c r="H61" s="4">
        <v>297.55</v>
      </c>
      <c r="I61" s="5">
        <v>-8.1600000000000006E-2</v>
      </c>
      <c r="J61" s="5">
        <v>-6.25E-2</v>
      </c>
      <c r="K61" s="5">
        <v>0.2828</v>
      </c>
      <c r="L61" s="5"/>
      <c r="M61" s="6" t="s">
        <v>39</v>
      </c>
      <c r="N61" s="4">
        <v>44.12</v>
      </c>
      <c r="O61" s="26">
        <v>49.29</v>
      </c>
      <c r="P61" s="4">
        <f t="shared" si="2"/>
        <v>5.1700000000000017</v>
      </c>
      <c r="Q61" s="5">
        <f t="shared" si="3"/>
        <v>0.11718041704442435</v>
      </c>
    </row>
    <row r="62" spans="1:17" ht="18">
      <c r="A62" s="6" t="s">
        <v>36</v>
      </c>
      <c r="B62" s="4">
        <v>93.31</v>
      </c>
      <c r="C62" s="5">
        <v>-0.24490000000000001</v>
      </c>
      <c r="D62" s="5">
        <v>-0.1613</v>
      </c>
      <c r="E62" s="5">
        <v>0.14560000000000001</v>
      </c>
      <c r="F62" s="5"/>
      <c r="G62" s="6" t="s">
        <v>83</v>
      </c>
      <c r="H62" s="4">
        <v>112.95</v>
      </c>
      <c r="I62" s="5">
        <v>3.2000000000000001E-2</v>
      </c>
      <c r="J62" s="5">
        <v>8.4099999999999994E-2</v>
      </c>
      <c r="K62" s="5">
        <v>0.28499999999999998</v>
      </c>
      <c r="L62" s="5"/>
      <c r="M62" s="6" t="s">
        <v>28</v>
      </c>
      <c r="N62" s="4">
        <v>44.02</v>
      </c>
      <c r="O62" s="26">
        <v>48.83</v>
      </c>
      <c r="P62" s="4">
        <f t="shared" si="2"/>
        <v>4.8099999999999952</v>
      </c>
      <c r="Q62" s="5">
        <f t="shared" si="3"/>
        <v>0.10926851431167639</v>
      </c>
    </row>
    <row r="63" spans="1:17" ht="18">
      <c r="A63" s="6" t="s">
        <v>27</v>
      </c>
      <c r="B63" s="4">
        <v>67.739999999999995</v>
      </c>
      <c r="C63" s="5">
        <v>7.0499999999999993E-2</v>
      </c>
      <c r="D63" s="5">
        <v>0.15079999999999999</v>
      </c>
      <c r="E63" s="5">
        <v>0.14480000000000001</v>
      </c>
      <c r="F63" s="5"/>
      <c r="G63" s="6" t="s">
        <v>29</v>
      </c>
      <c r="H63" s="4">
        <v>109.08</v>
      </c>
      <c r="I63" s="5">
        <v>0.20730000000000001</v>
      </c>
      <c r="J63" s="5">
        <v>0.44779999999999998</v>
      </c>
      <c r="K63" s="5">
        <v>0.2858</v>
      </c>
      <c r="L63" s="5"/>
      <c r="M63" s="6" t="s">
        <v>26</v>
      </c>
      <c r="N63" s="4">
        <v>53.97</v>
      </c>
      <c r="O63" s="26">
        <v>59.58</v>
      </c>
      <c r="P63" s="4">
        <f t="shared" si="2"/>
        <v>5.6099999999999994</v>
      </c>
      <c r="Q63" s="5">
        <f t="shared" si="3"/>
        <v>0.10394663702056697</v>
      </c>
    </row>
    <row r="64" spans="1:17" ht="18">
      <c r="A64" s="6" t="s">
        <v>12</v>
      </c>
      <c r="B64" s="4">
        <v>171.33</v>
      </c>
      <c r="C64" s="5">
        <v>-9.8100000000000007E-2</v>
      </c>
      <c r="D64" s="5">
        <v>8.2699999999999996E-2</v>
      </c>
      <c r="E64" s="5">
        <v>0.1391</v>
      </c>
      <c r="F64" s="5"/>
      <c r="G64" s="6" t="s">
        <v>50</v>
      </c>
      <c r="H64" s="4">
        <v>35.61</v>
      </c>
      <c r="I64" s="5">
        <v>4.8000000000000001E-2</v>
      </c>
      <c r="J64" s="5">
        <v>0.2011</v>
      </c>
      <c r="K64" s="5">
        <v>0.29670000000000002</v>
      </c>
      <c r="L64" s="5"/>
      <c r="M64" s="6" t="s">
        <v>85</v>
      </c>
      <c r="N64" s="4">
        <v>4.55</v>
      </c>
      <c r="O64" s="26">
        <v>5.0199999999999996</v>
      </c>
      <c r="P64" s="4">
        <f t="shared" si="2"/>
        <v>0.46999999999999975</v>
      </c>
      <c r="Q64" s="5">
        <f t="shared" si="3"/>
        <v>0.10329670329670325</v>
      </c>
    </row>
    <row r="65" spans="1:17" ht="18">
      <c r="A65" s="6" t="s">
        <v>39</v>
      </c>
      <c r="B65" s="4">
        <v>44.12</v>
      </c>
      <c r="C65" s="5">
        <v>-2.6499999999999999E-2</v>
      </c>
      <c r="D65" s="5">
        <v>1.8200000000000001E-2</v>
      </c>
      <c r="E65" s="5">
        <v>0.1305</v>
      </c>
      <c r="F65" s="5"/>
      <c r="G65" s="6" t="s">
        <v>65</v>
      </c>
      <c r="H65" s="4">
        <v>315.95999999999998</v>
      </c>
      <c r="I65" s="5">
        <v>-6.6100000000000006E-2</v>
      </c>
      <c r="J65" s="5">
        <v>0.1396</v>
      </c>
      <c r="K65" s="5">
        <v>0.30099999999999999</v>
      </c>
      <c r="L65" s="5"/>
      <c r="M65" s="6" t="s">
        <v>4</v>
      </c>
      <c r="N65" s="4">
        <v>130.84</v>
      </c>
      <c r="O65" s="26">
        <v>143.88999999999999</v>
      </c>
      <c r="P65" s="4">
        <f t="shared" si="2"/>
        <v>13.049999999999983</v>
      </c>
      <c r="Q65" s="5">
        <f t="shared" si="3"/>
        <v>9.9740140629776694E-2</v>
      </c>
    </row>
    <row r="66" spans="1:17" ht="18">
      <c r="A66" s="6" t="s">
        <v>46</v>
      </c>
      <c r="B66" s="4">
        <v>58.19</v>
      </c>
      <c r="C66" s="5">
        <v>-6.9400000000000003E-2</v>
      </c>
      <c r="D66" s="5">
        <v>-0.11550000000000001</v>
      </c>
      <c r="E66" s="5">
        <v>0.1173</v>
      </c>
      <c r="F66" s="5"/>
      <c r="G66" s="6" t="s">
        <v>26</v>
      </c>
      <c r="H66" s="4">
        <v>53.97</v>
      </c>
      <c r="I66" s="5">
        <v>5.9200000000000003E-2</v>
      </c>
      <c r="J66" s="5">
        <v>6.93E-2</v>
      </c>
      <c r="K66" s="5">
        <v>0.30330000000000001</v>
      </c>
      <c r="L66" s="5"/>
      <c r="M66" s="6" t="s">
        <v>23</v>
      </c>
      <c r="N66" s="4">
        <v>234.3</v>
      </c>
      <c r="O66" s="26">
        <v>257.44</v>
      </c>
      <c r="P66" s="4">
        <f t="shared" si="2"/>
        <v>23.139999999999986</v>
      </c>
      <c r="Q66" s="5">
        <f t="shared" si="3"/>
        <v>9.8762270593256443E-2</v>
      </c>
    </row>
    <row r="67" spans="1:17" ht="18">
      <c r="A67" s="6" t="s">
        <v>34</v>
      </c>
      <c r="B67" s="4">
        <v>30.75</v>
      </c>
      <c r="C67" s="5">
        <v>-8.9899999999999994E-2</v>
      </c>
      <c r="D67" s="5">
        <v>5.0200000000000002E-2</v>
      </c>
      <c r="E67" s="5">
        <v>0.10639999999999999</v>
      </c>
      <c r="F67" s="5"/>
      <c r="G67" s="6" t="s">
        <v>48</v>
      </c>
      <c r="H67" s="4">
        <v>445.4</v>
      </c>
      <c r="I67" s="5">
        <v>-0.1106</v>
      </c>
      <c r="J67" s="5">
        <v>-0.1048</v>
      </c>
      <c r="K67" s="5">
        <v>0.30819999999999997</v>
      </c>
      <c r="L67" s="5"/>
      <c r="M67" s="6" t="s">
        <v>82</v>
      </c>
      <c r="N67" s="4">
        <v>822.1</v>
      </c>
      <c r="O67" s="26">
        <v>900.92</v>
      </c>
      <c r="P67" s="4">
        <f t="shared" ref="P67:P98" si="4">O67-N67</f>
        <v>78.819999999999936</v>
      </c>
      <c r="Q67" s="5">
        <f t="shared" ref="Q67:Q98" si="5">P67/N67</f>
        <v>9.5876414061549606E-2</v>
      </c>
    </row>
    <row r="68" spans="1:17" ht="18">
      <c r="A68" s="6" t="s">
        <v>17</v>
      </c>
      <c r="B68" s="4">
        <v>206.91</v>
      </c>
      <c r="C68" s="5">
        <v>7.7000000000000002E-3</v>
      </c>
      <c r="D68" s="5">
        <v>5.3800000000000001E-2</v>
      </c>
      <c r="E68" s="5">
        <v>8.8499999999999995E-2</v>
      </c>
      <c r="F68" s="5"/>
      <c r="G68" s="6" t="s">
        <v>14</v>
      </c>
      <c r="H68" s="4">
        <v>588.76</v>
      </c>
      <c r="I68" s="5">
        <v>-0.19819999999999999</v>
      </c>
      <c r="J68" s="5">
        <v>-9.2299999999999993E-2</v>
      </c>
      <c r="K68" s="5">
        <v>0.316</v>
      </c>
      <c r="L68" s="5"/>
      <c r="M68" s="6" t="s">
        <v>51</v>
      </c>
      <c r="N68" s="4">
        <v>510.94</v>
      </c>
      <c r="O68" s="26">
        <v>558.39</v>
      </c>
      <c r="P68" s="4">
        <f t="shared" si="4"/>
        <v>47.449999999999989</v>
      </c>
      <c r="Q68" s="5">
        <f t="shared" si="5"/>
        <v>9.2868047128821365E-2</v>
      </c>
    </row>
    <row r="69" spans="1:17" ht="18">
      <c r="A69" s="6" t="s">
        <v>47</v>
      </c>
      <c r="B69" s="4">
        <v>184.72</v>
      </c>
      <c r="C69" s="5">
        <v>-7.5999999999999998E-2</v>
      </c>
      <c r="D69" s="5">
        <v>-4.3E-3</v>
      </c>
      <c r="E69" s="5">
        <v>7.6399999999999996E-2</v>
      </c>
      <c r="F69" s="5"/>
      <c r="G69" s="6" t="s">
        <v>37</v>
      </c>
      <c r="H69" s="4">
        <v>154.88</v>
      </c>
      <c r="I69" s="5">
        <v>0.2218</v>
      </c>
      <c r="J69" s="5">
        <v>0.20219999999999999</v>
      </c>
      <c r="K69" s="5">
        <v>0.31609999999999999</v>
      </c>
      <c r="L69" s="5"/>
      <c r="M69" s="6" t="s">
        <v>19</v>
      </c>
      <c r="N69" s="4">
        <v>35.32</v>
      </c>
      <c r="O69" s="26">
        <v>38.44</v>
      </c>
      <c r="P69" s="4">
        <f t="shared" si="4"/>
        <v>3.1199999999999974</v>
      </c>
      <c r="Q69" s="5">
        <f t="shared" si="5"/>
        <v>8.8335220838052023E-2</v>
      </c>
    </row>
    <row r="70" spans="1:17" ht="18">
      <c r="A70" s="6" t="s">
        <v>6</v>
      </c>
      <c r="B70" s="4">
        <v>127.11</v>
      </c>
      <c r="C70" s="5">
        <v>-2.3699999999999999E-2</v>
      </c>
      <c r="D70" s="5">
        <v>0.29559999999999997</v>
      </c>
      <c r="E70" s="5">
        <v>6.7500000000000004E-2</v>
      </c>
      <c r="F70" s="5"/>
      <c r="G70" s="6" t="s">
        <v>5</v>
      </c>
      <c r="H70" s="4">
        <v>131.82</v>
      </c>
      <c r="I70" s="5">
        <v>9.9500000000000005E-2</v>
      </c>
      <c r="J70" s="5">
        <v>0.31340000000000001</v>
      </c>
      <c r="K70" s="5">
        <v>0.32150000000000001</v>
      </c>
      <c r="L70" s="5"/>
      <c r="M70" s="6" t="s">
        <v>13</v>
      </c>
      <c r="N70" s="4">
        <v>138.51</v>
      </c>
      <c r="O70" s="26">
        <v>150.41</v>
      </c>
      <c r="P70" s="4">
        <f t="shared" si="4"/>
        <v>11.900000000000006</v>
      </c>
      <c r="Q70" s="5">
        <f t="shared" si="5"/>
        <v>8.5914374413399802E-2</v>
      </c>
    </row>
    <row r="71" spans="1:17" ht="18">
      <c r="A71" s="6" t="s">
        <v>31</v>
      </c>
      <c r="B71" s="4">
        <v>76.89</v>
      </c>
      <c r="C71" s="5">
        <v>-0.14019999999999999</v>
      </c>
      <c r="D71" s="5">
        <v>0.1396</v>
      </c>
      <c r="E71" s="5">
        <v>6.3399999999999998E-2</v>
      </c>
      <c r="F71" s="5"/>
      <c r="G71" s="6" t="s">
        <v>4</v>
      </c>
      <c r="H71" s="4">
        <v>130.84</v>
      </c>
      <c r="I71" s="5">
        <v>0.1009</v>
      </c>
      <c r="J71" s="5">
        <v>0.30959999999999999</v>
      </c>
      <c r="K71" s="5">
        <v>0.32240000000000002</v>
      </c>
      <c r="L71" s="5"/>
      <c r="M71" s="6" t="s">
        <v>25</v>
      </c>
      <c r="N71" s="4">
        <v>487.71</v>
      </c>
      <c r="O71" s="26">
        <v>529.36</v>
      </c>
      <c r="P71" s="4">
        <f t="shared" si="4"/>
        <v>41.650000000000034</v>
      </c>
      <c r="Q71" s="5">
        <f t="shared" si="5"/>
        <v>8.5399110126919753E-2</v>
      </c>
    </row>
    <row r="72" spans="1:17" ht="18">
      <c r="A72" s="6" t="s">
        <v>18</v>
      </c>
      <c r="B72" s="4">
        <v>240.58</v>
      </c>
      <c r="C72" s="5">
        <v>0.1285</v>
      </c>
      <c r="D72" s="5">
        <v>0.13619999999999999</v>
      </c>
      <c r="E72" s="5">
        <v>4.9000000000000002E-2</v>
      </c>
      <c r="F72" s="5"/>
      <c r="G72" s="6" t="s">
        <v>95</v>
      </c>
      <c r="H72" s="4">
        <v>215</v>
      </c>
      <c r="I72" s="5">
        <v>-5.2699999999999997E-2</v>
      </c>
      <c r="J72" s="5">
        <v>0.11360000000000001</v>
      </c>
      <c r="K72" s="5">
        <v>0.34660000000000002</v>
      </c>
      <c r="L72" s="5"/>
      <c r="M72" s="6" t="s">
        <v>59</v>
      </c>
      <c r="N72" s="4">
        <v>196.56</v>
      </c>
      <c r="O72" s="26">
        <v>212.07</v>
      </c>
      <c r="P72" s="4">
        <f t="shared" si="4"/>
        <v>15.509999999999991</v>
      </c>
      <c r="Q72" s="5">
        <f t="shared" si="5"/>
        <v>7.8907203907203863E-2</v>
      </c>
    </row>
    <row r="73" spans="1:17" ht="18">
      <c r="A73" s="6" t="s">
        <v>86</v>
      </c>
      <c r="B73" s="4">
        <v>91.25</v>
      </c>
      <c r="C73" s="5">
        <v>-7.6399999999999996E-2</v>
      </c>
      <c r="D73" s="5">
        <v>-7.7399999999999997E-2</v>
      </c>
      <c r="E73" s="5">
        <v>4.5600000000000002E-2</v>
      </c>
      <c r="F73" s="5"/>
      <c r="G73" s="6" t="s">
        <v>24</v>
      </c>
      <c r="H73" s="4">
        <v>439.82</v>
      </c>
      <c r="I73" s="5">
        <v>0.23680000000000001</v>
      </c>
      <c r="J73" s="5">
        <v>0.2863</v>
      </c>
      <c r="K73" s="5">
        <v>0.38429999999999997</v>
      </c>
      <c r="L73" s="5"/>
      <c r="M73" s="6" t="s">
        <v>72</v>
      </c>
      <c r="N73" s="4">
        <v>907</v>
      </c>
      <c r="O73" s="26">
        <v>971.4</v>
      </c>
      <c r="P73" s="4">
        <f t="shared" si="4"/>
        <v>64.399999999999977</v>
      </c>
      <c r="Q73" s="5">
        <f t="shared" si="5"/>
        <v>7.1003307607497221E-2</v>
      </c>
    </row>
    <row r="74" spans="1:17" ht="18">
      <c r="A74" s="6" t="s">
        <v>90</v>
      </c>
      <c r="B74" s="4">
        <v>139.62</v>
      </c>
      <c r="C74" s="5">
        <v>2.52E-2</v>
      </c>
      <c r="D74" s="5">
        <v>-2.1600000000000001E-2</v>
      </c>
      <c r="E74" s="5">
        <v>3.0800000000000001E-2</v>
      </c>
      <c r="F74" s="5"/>
      <c r="G74" s="6" t="s">
        <v>91</v>
      </c>
      <c r="H74" s="4">
        <v>236.24</v>
      </c>
      <c r="I74" s="5">
        <v>7.7799999999999994E-2</v>
      </c>
      <c r="J74" s="5">
        <v>0.28160000000000002</v>
      </c>
      <c r="K74" s="5">
        <v>0.3846</v>
      </c>
      <c r="L74" s="5"/>
      <c r="M74" s="6" t="s">
        <v>11</v>
      </c>
      <c r="N74" s="4">
        <v>297.55</v>
      </c>
      <c r="O74" s="26">
        <v>317.45</v>
      </c>
      <c r="P74" s="4">
        <f t="shared" si="4"/>
        <v>19.899999999999977</v>
      </c>
      <c r="Q74" s="5">
        <f t="shared" si="5"/>
        <v>6.6879516047722992E-2</v>
      </c>
    </row>
    <row r="75" spans="1:17" ht="18">
      <c r="A75" s="6" t="s">
        <v>40</v>
      </c>
      <c r="B75" s="4">
        <v>120.4</v>
      </c>
      <c r="C75" s="5">
        <v>-8.7900000000000006E-2</v>
      </c>
      <c r="D75" s="5">
        <v>9.7999999999999997E-3</v>
      </c>
      <c r="E75" s="5">
        <v>7.0000000000000001E-3</v>
      </c>
      <c r="F75" s="5"/>
      <c r="G75" s="6" t="s">
        <v>59</v>
      </c>
      <c r="H75" s="4">
        <v>196.56</v>
      </c>
      <c r="I75" s="5">
        <v>0.1232</v>
      </c>
      <c r="J75" s="5">
        <v>0.25519999999999998</v>
      </c>
      <c r="K75" s="5">
        <v>0.38750000000000001</v>
      </c>
      <c r="L75" s="5"/>
      <c r="M75" s="6" t="s">
        <v>62</v>
      </c>
      <c r="N75" s="4">
        <v>300.3</v>
      </c>
      <c r="O75" s="26">
        <v>320.33999999999997</v>
      </c>
      <c r="P75" s="4">
        <f t="shared" si="4"/>
        <v>20.039999999999964</v>
      </c>
      <c r="Q75" s="5">
        <f t="shared" si="5"/>
        <v>6.6733266733266614E-2</v>
      </c>
    </row>
    <row r="76" spans="1:17" ht="18">
      <c r="A76" s="6" t="s">
        <v>80</v>
      </c>
      <c r="B76" s="4">
        <v>169.53</v>
      </c>
      <c r="C76" s="5">
        <v>-7.7299999999999994E-2</v>
      </c>
      <c r="D76" s="5">
        <v>-5.5300000000000002E-2</v>
      </c>
      <c r="E76" s="5">
        <v>4.8999999999999998E-3</v>
      </c>
      <c r="F76" s="5"/>
      <c r="G76" s="6" t="s">
        <v>23</v>
      </c>
      <c r="H76" s="4">
        <v>234.3</v>
      </c>
      <c r="I76" s="5">
        <v>2.0299999999999999E-2</v>
      </c>
      <c r="J76" s="5">
        <v>0.1512</v>
      </c>
      <c r="K76" s="5">
        <v>0.40150000000000002</v>
      </c>
      <c r="L76" s="5"/>
      <c r="M76" s="6" t="s">
        <v>92</v>
      </c>
      <c r="N76" s="4">
        <v>347.74</v>
      </c>
      <c r="O76" s="26">
        <v>367.63</v>
      </c>
      <c r="P76" s="4">
        <f t="shared" si="4"/>
        <v>19.889999999999986</v>
      </c>
      <c r="Q76" s="5">
        <f t="shared" si="5"/>
        <v>5.7197906481854216E-2</v>
      </c>
    </row>
    <row r="77" spans="1:17" ht="18">
      <c r="A77" s="6" t="s">
        <v>89</v>
      </c>
      <c r="B77" s="4">
        <v>33.69</v>
      </c>
      <c r="C77" s="5">
        <v>-3.6299999999999999E-2</v>
      </c>
      <c r="D77" s="5">
        <v>-0.12089999999999999</v>
      </c>
      <c r="E77" s="5">
        <v>3.8999999999999998E-3</v>
      </c>
      <c r="F77" s="5"/>
      <c r="G77" s="6" t="s">
        <v>76</v>
      </c>
      <c r="H77" s="4">
        <v>234.8</v>
      </c>
      <c r="I77" s="5">
        <v>-7.1900000000000006E-2</v>
      </c>
      <c r="J77" s="5">
        <v>0.2329</v>
      </c>
      <c r="K77" s="5">
        <v>0.41</v>
      </c>
      <c r="L77" s="5"/>
      <c r="M77" s="6" t="s">
        <v>2</v>
      </c>
      <c r="N77" s="4">
        <v>137.21</v>
      </c>
      <c r="O77" s="26">
        <v>144.81</v>
      </c>
      <c r="P77" s="4">
        <f t="shared" si="4"/>
        <v>7.5999999999999943</v>
      </c>
      <c r="Q77" s="5">
        <f t="shared" si="5"/>
        <v>5.5389548866700632E-2</v>
      </c>
    </row>
    <row r="78" spans="1:17" ht="18">
      <c r="A78" s="6" t="s">
        <v>16</v>
      </c>
      <c r="B78" s="4">
        <v>201.51</v>
      </c>
      <c r="C78" s="5">
        <v>0.18010000000000001</v>
      </c>
      <c r="D78" s="5">
        <v>0.26850000000000002</v>
      </c>
      <c r="E78" s="5">
        <v>0</v>
      </c>
      <c r="F78" s="5"/>
      <c r="G78" s="6" t="s">
        <v>74</v>
      </c>
      <c r="H78" s="4">
        <v>93.89</v>
      </c>
      <c r="I78" s="5">
        <v>3.1099999999999999E-2</v>
      </c>
      <c r="J78" s="5">
        <v>0.22889999999999999</v>
      </c>
      <c r="K78" s="5">
        <v>0.43590000000000001</v>
      </c>
      <c r="L78" s="5"/>
      <c r="M78" s="6" t="s">
        <v>77</v>
      </c>
      <c r="N78" s="4">
        <v>115.33</v>
      </c>
      <c r="O78" s="26">
        <v>120.8</v>
      </c>
      <c r="P78" s="4">
        <f t="shared" si="4"/>
        <v>5.4699999999999989</v>
      </c>
      <c r="Q78" s="5">
        <f t="shared" si="5"/>
        <v>4.7429116448452255E-2</v>
      </c>
    </row>
    <row r="79" spans="1:17" ht="18">
      <c r="A79" s="6" t="s">
        <v>77</v>
      </c>
      <c r="B79" s="4">
        <v>115.33</v>
      </c>
      <c r="C79" s="5">
        <v>5.79E-2</v>
      </c>
      <c r="D79" s="5">
        <v>7.4700000000000003E-2</v>
      </c>
      <c r="E79" s="5">
        <v>-2.2000000000000001E-3</v>
      </c>
      <c r="F79" s="5"/>
      <c r="G79" s="6" t="s">
        <v>28</v>
      </c>
      <c r="H79" s="4">
        <v>44.02</v>
      </c>
      <c r="I79" s="5">
        <v>7.6600000000000001E-2</v>
      </c>
      <c r="J79" s="5">
        <v>0.23069999999999999</v>
      </c>
      <c r="K79" s="5">
        <v>0.43969999999999998</v>
      </c>
      <c r="L79" s="5"/>
      <c r="M79" s="6" t="s">
        <v>43</v>
      </c>
      <c r="N79" s="4">
        <v>54.64</v>
      </c>
      <c r="O79" s="26">
        <v>57</v>
      </c>
      <c r="P79" s="4">
        <f t="shared" si="4"/>
        <v>2.3599999999999994</v>
      </c>
      <c r="Q79" s="5">
        <f t="shared" si="5"/>
        <v>4.3191800878477293E-2</v>
      </c>
    </row>
    <row r="80" spans="1:17" ht="18">
      <c r="A80" s="6" t="s">
        <v>35</v>
      </c>
      <c r="B80" s="4">
        <v>91.42</v>
      </c>
      <c r="C80" s="5">
        <v>-9.3600000000000003E-2</v>
      </c>
      <c r="D80" s="5">
        <v>0.3135</v>
      </c>
      <c r="E80" s="5">
        <v>-8.8999999999999999E-3</v>
      </c>
      <c r="F80" s="5"/>
      <c r="G80" s="6" t="s">
        <v>3</v>
      </c>
      <c r="H80" s="4">
        <v>305.37</v>
      </c>
      <c r="I80" s="5">
        <v>-0.10879999999999999</v>
      </c>
      <c r="J80" s="5">
        <v>7.3000000000000001E-3</v>
      </c>
      <c r="K80" s="5">
        <v>0.44979999999999998</v>
      </c>
      <c r="L80" s="5"/>
      <c r="M80" s="6" t="s">
        <v>18</v>
      </c>
      <c r="N80" s="4">
        <v>240.58</v>
      </c>
      <c r="O80" s="26">
        <v>250.62</v>
      </c>
      <c r="P80" s="4">
        <f t="shared" si="4"/>
        <v>10.039999999999992</v>
      </c>
      <c r="Q80" s="5">
        <f t="shared" si="5"/>
        <v>4.1732479840385701E-2</v>
      </c>
    </row>
    <row r="81" spans="1:17" ht="18">
      <c r="A81" s="6" t="s">
        <v>33</v>
      </c>
      <c r="B81" s="4">
        <v>168</v>
      </c>
      <c r="C81" s="5">
        <v>0.1389</v>
      </c>
      <c r="D81" s="5">
        <v>0.28460000000000002</v>
      </c>
      <c r="E81" s="5">
        <v>-1.2E-2</v>
      </c>
      <c r="F81" s="5"/>
      <c r="G81" s="6" t="s">
        <v>55</v>
      </c>
      <c r="H81" s="4">
        <v>458.66</v>
      </c>
      <c r="I81" s="5">
        <v>-3.44E-2</v>
      </c>
      <c r="J81" s="5">
        <v>0.23469999999999999</v>
      </c>
      <c r="K81" s="5">
        <v>0.4511</v>
      </c>
      <c r="L81" s="5"/>
      <c r="M81" s="6" t="s">
        <v>87</v>
      </c>
      <c r="N81" s="4">
        <v>458.97</v>
      </c>
      <c r="O81" s="26">
        <v>475.6</v>
      </c>
      <c r="P81" s="4">
        <f t="shared" si="4"/>
        <v>16.629999999999995</v>
      </c>
      <c r="Q81" s="5">
        <f t="shared" si="5"/>
        <v>3.6233305009041976E-2</v>
      </c>
    </row>
    <row r="82" spans="1:17" ht="18">
      <c r="A82" s="6" t="s">
        <v>42</v>
      </c>
      <c r="B82" s="4">
        <v>37.79</v>
      </c>
      <c r="C82" s="5">
        <v>-5.5100000000000003E-2</v>
      </c>
      <c r="D82" s="5">
        <v>-7.1999999999999995E-2</v>
      </c>
      <c r="E82" s="5">
        <v>-4.5400000000000003E-2</v>
      </c>
      <c r="F82" s="5"/>
      <c r="G82" s="6" t="s">
        <v>87</v>
      </c>
      <c r="H82" s="4">
        <v>458.97</v>
      </c>
      <c r="I82" s="5">
        <v>7.8600000000000003E-2</v>
      </c>
      <c r="J82" s="5">
        <v>0.24560000000000001</v>
      </c>
      <c r="K82" s="5">
        <v>0.47120000000000001</v>
      </c>
      <c r="L82" s="5"/>
      <c r="M82" s="6" t="s">
        <v>21</v>
      </c>
      <c r="N82" s="4">
        <v>3087.99</v>
      </c>
      <c r="O82" s="26">
        <v>3194.67</v>
      </c>
      <c r="P82" s="4">
        <f t="shared" si="4"/>
        <v>106.68000000000029</v>
      </c>
      <c r="Q82" s="5">
        <f t="shared" si="5"/>
        <v>3.4546743998523408E-2</v>
      </c>
    </row>
    <row r="83" spans="1:17" ht="18">
      <c r="A83" s="6" t="s">
        <v>81</v>
      </c>
      <c r="B83" s="4">
        <v>111.4</v>
      </c>
      <c r="C83" s="5">
        <v>-5.4800000000000001E-2</v>
      </c>
      <c r="D83" s="5">
        <v>-8.4400000000000003E-2</v>
      </c>
      <c r="E83" s="5">
        <v>-6.5799999999999997E-2</v>
      </c>
      <c r="F83" s="5"/>
      <c r="G83" s="6" t="s">
        <v>61</v>
      </c>
      <c r="H83" s="4">
        <v>1268.1400000000001</v>
      </c>
      <c r="I83" s="5">
        <v>5.5E-2</v>
      </c>
      <c r="J83" s="5">
        <v>6.4699999999999994E-2</v>
      </c>
      <c r="K83" s="5">
        <v>0.47260000000000002</v>
      </c>
      <c r="L83" s="5"/>
      <c r="M83" s="6" t="s">
        <v>32</v>
      </c>
      <c r="N83" s="4">
        <v>566</v>
      </c>
      <c r="O83" s="26">
        <v>580.92999999999995</v>
      </c>
      <c r="P83" s="4">
        <f t="shared" si="4"/>
        <v>14.92999999999995</v>
      </c>
      <c r="Q83" s="5">
        <f t="shared" si="5"/>
        <v>2.6378091872791432E-2</v>
      </c>
    </row>
    <row r="84" spans="1:17" ht="18">
      <c r="A84" s="6" t="s">
        <v>20</v>
      </c>
      <c r="B84" s="4">
        <v>257.67</v>
      </c>
      <c r="C84" s="5">
        <v>-9.2200000000000004E-2</v>
      </c>
      <c r="D84" s="5">
        <v>-4.5999999999999999E-2</v>
      </c>
      <c r="E84" s="5">
        <v>-6.7900000000000002E-2</v>
      </c>
      <c r="F84" s="5"/>
      <c r="G84" s="6" t="s">
        <v>7</v>
      </c>
      <c r="H84" s="4">
        <v>102.75</v>
      </c>
      <c r="I84" s="5">
        <v>-6.7299999999999999E-2</v>
      </c>
      <c r="J84" s="5">
        <v>8.6699999999999999E-2</v>
      </c>
      <c r="K84" s="5">
        <v>0.50319999999999998</v>
      </c>
      <c r="L84" s="5"/>
      <c r="M84" s="6" t="s">
        <v>30</v>
      </c>
      <c r="N84" s="4">
        <v>43.33</v>
      </c>
      <c r="O84" s="26">
        <v>44.4</v>
      </c>
      <c r="P84" s="4">
        <f t="shared" si="4"/>
        <v>1.0700000000000003</v>
      </c>
      <c r="Q84" s="5">
        <f t="shared" si="5"/>
        <v>2.4694207246711293E-2</v>
      </c>
    </row>
    <row r="85" spans="1:17" ht="18">
      <c r="A85" s="6" t="s">
        <v>94</v>
      </c>
      <c r="B85" s="4">
        <v>10.89</v>
      </c>
      <c r="C85" s="5">
        <v>-0.1414</v>
      </c>
      <c r="D85" s="5">
        <v>-0.26169999999999999</v>
      </c>
      <c r="E85" s="5">
        <v>-9.3299999999999994E-2</v>
      </c>
      <c r="F85" s="5"/>
      <c r="G85" s="6" t="s">
        <v>75</v>
      </c>
      <c r="H85" s="4">
        <v>85.02</v>
      </c>
      <c r="I85" s="5">
        <v>6.2300000000000001E-2</v>
      </c>
      <c r="J85" s="5">
        <v>0.19309999999999999</v>
      </c>
      <c r="K85" s="5">
        <v>0.50670000000000004</v>
      </c>
      <c r="L85" s="5"/>
      <c r="M85" s="6" t="s">
        <v>22</v>
      </c>
      <c r="N85" s="4">
        <v>831.09</v>
      </c>
      <c r="O85" s="26">
        <v>846.14</v>
      </c>
      <c r="P85" s="4">
        <f t="shared" si="4"/>
        <v>15.049999999999955</v>
      </c>
      <c r="Q85" s="5">
        <f t="shared" si="5"/>
        <v>1.8108748751639359E-2</v>
      </c>
    </row>
    <row r="86" spans="1:17" ht="18">
      <c r="A86" s="6" t="s">
        <v>97</v>
      </c>
      <c r="B86" s="4">
        <v>70</v>
      </c>
      <c r="C86" s="5">
        <v>-5.1999999999999998E-3</v>
      </c>
      <c r="D86" s="5">
        <v>-3.0999999999999999E-3</v>
      </c>
      <c r="E86" s="5">
        <v>-9.9599999999999994E-2</v>
      </c>
      <c r="F86" s="5"/>
      <c r="G86" s="6" t="s">
        <v>79</v>
      </c>
      <c r="H86" s="4">
        <v>98.18</v>
      </c>
      <c r="I86" s="5">
        <v>0.36180000000000001</v>
      </c>
      <c r="J86" s="5">
        <v>0.31259999999999999</v>
      </c>
      <c r="K86" s="5">
        <v>0.5181</v>
      </c>
      <c r="L86" s="5"/>
      <c r="M86" s="6" t="s">
        <v>91</v>
      </c>
      <c r="N86" s="4">
        <v>236.24</v>
      </c>
      <c r="O86" s="26">
        <v>240</v>
      </c>
      <c r="P86" s="4">
        <f t="shared" si="4"/>
        <v>3.7599999999999909</v>
      </c>
      <c r="Q86" s="5">
        <f t="shared" si="5"/>
        <v>1.5916017609210933E-2</v>
      </c>
    </row>
    <row r="87" spans="1:17" ht="18">
      <c r="A87" s="6" t="s">
        <v>54</v>
      </c>
      <c r="B87" s="4">
        <v>31.57</v>
      </c>
      <c r="C87" s="5">
        <v>1.8100000000000002E-2</v>
      </c>
      <c r="D87" s="5">
        <v>-0.1047</v>
      </c>
      <c r="E87" s="5">
        <v>-0.13969999999999999</v>
      </c>
      <c r="F87" s="5"/>
      <c r="G87" s="6" t="s">
        <v>69</v>
      </c>
      <c r="H87" s="4">
        <v>377.72</v>
      </c>
      <c r="I87" s="5">
        <v>-0.1244</v>
      </c>
      <c r="J87" s="5">
        <v>0.1633</v>
      </c>
      <c r="K87" s="5">
        <v>0.53490000000000004</v>
      </c>
      <c r="L87" s="5"/>
      <c r="M87" s="6" t="s">
        <v>27</v>
      </c>
      <c r="N87" s="4">
        <v>67.739999999999995</v>
      </c>
      <c r="O87" s="26">
        <v>68.75</v>
      </c>
      <c r="P87" s="4">
        <f t="shared" si="4"/>
        <v>1.0100000000000051</v>
      </c>
      <c r="Q87" s="5">
        <f t="shared" si="5"/>
        <v>1.4909949808089832E-2</v>
      </c>
    </row>
    <row r="88" spans="1:17" ht="18">
      <c r="A88" s="6" t="s">
        <v>88</v>
      </c>
      <c r="B88" s="4">
        <v>249.99</v>
      </c>
      <c r="C88" s="5">
        <v>-3.85E-2</v>
      </c>
      <c r="D88" s="5">
        <v>0.30230000000000001</v>
      </c>
      <c r="E88" s="5">
        <v>-0.1439</v>
      </c>
      <c r="F88" s="5"/>
      <c r="G88" s="6" t="s">
        <v>52</v>
      </c>
      <c r="H88" s="4">
        <v>292.89</v>
      </c>
      <c r="I88" s="5">
        <v>-0.1106</v>
      </c>
      <c r="J88" s="5">
        <v>0.187</v>
      </c>
      <c r="K88" s="5">
        <v>0.53920000000000001</v>
      </c>
      <c r="L88" s="5"/>
      <c r="M88" s="6" t="s">
        <v>55</v>
      </c>
      <c r="N88" s="4">
        <v>458.66</v>
      </c>
      <c r="O88" s="26">
        <v>463.11</v>
      </c>
      <c r="P88" s="4">
        <f t="shared" si="4"/>
        <v>4.4499999999999886</v>
      </c>
      <c r="Q88" s="5">
        <f t="shared" si="5"/>
        <v>9.7021759037195059E-3</v>
      </c>
    </row>
    <row r="89" spans="1:17" ht="18">
      <c r="A89" s="6" t="s">
        <v>96</v>
      </c>
      <c r="B89" s="4">
        <v>58.44</v>
      </c>
      <c r="C89" s="5">
        <v>-7.1400000000000005E-2</v>
      </c>
      <c r="D89" s="5">
        <v>-0.13039999999999999</v>
      </c>
      <c r="E89" s="5">
        <v>-0.17469999999999999</v>
      </c>
      <c r="F89" s="5"/>
      <c r="G89" s="6" t="s">
        <v>84</v>
      </c>
      <c r="H89" s="4">
        <v>212.15</v>
      </c>
      <c r="I89" s="5">
        <v>9.4799999999999995E-2</v>
      </c>
      <c r="J89" s="5">
        <v>4.5400000000000003E-2</v>
      </c>
      <c r="K89" s="5">
        <v>0.54110000000000003</v>
      </c>
      <c r="L89" s="5"/>
      <c r="M89" s="6" t="s">
        <v>5</v>
      </c>
      <c r="N89" s="4">
        <v>131.82</v>
      </c>
      <c r="O89" s="26">
        <v>130.94</v>
      </c>
      <c r="P89" s="4">
        <f t="shared" si="4"/>
        <v>-0.87999999999999545</v>
      </c>
      <c r="Q89" s="5">
        <f t="shared" si="5"/>
        <v>-6.6757699893794228E-3</v>
      </c>
    </row>
    <row r="90" spans="1:17" ht="18">
      <c r="A90" s="6" t="s">
        <v>66</v>
      </c>
      <c r="B90" s="4">
        <v>103.01</v>
      </c>
      <c r="C90" s="5">
        <v>-0.18479999999999999</v>
      </c>
      <c r="D90" s="5">
        <v>-0.3175</v>
      </c>
      <c r="E90" s="5">
        <v>-0.17910000000000001</v>
      </c>
      <c r="F90" s="5"/>
      <c r="G90" s="6" t="s">
        <v>30</v>
      </c>
      <c r="H90" s="4">
        <v>43.33</v>
      </c>
      <c r="I90" s="5">
        <v>-3.1800000000000002E-2</v>
      </c>
      <c r="J90" s="5">
        <v>0.18809999999999999</v>
      </c>
      <c r="K90" s="5">
        <v>0.56220000000000003</v>
      </c>
      <c r="L90" s="5"/>
      <c r="M90" s="6" t="s">
        <v>16</v>
      </c>
      <c r="N90" s="4">
        <v>201.51</v>
      </c>
      <c r="O90" s="26">
        <v>199.81</v>
      </c>
      <c r="P90" s="4">
        <f t="shared" si="4"/>
        <v>-1.6999999999999886</v>
      </c>
      <c r="Q90" s="5">
        <f t="shared" si="5"/>
        <v>-8.4363058905264684E-3</v>
      </c>
    </row>
    <row r="91" spans="1:17" ht="18">
      <c r="A91" s="6" t="s">
        <v>8</v>
      </c>
      <c r="B91" s="4">
        <v>75.25</v>
      </c>
      <c r="C91" s="5">
        <v>-8.5199999999999998E-2</v>
      </c>
      <c r="D91" s="5">
        <v>-0.16039999999999999</v>
      </c>
      <c r="E91" s="5">
        <v>-0.2019</v>
      </c>
      <c r="F91" s="5"/>
      <c r="G91" s="6" t="s">
        <v>73</v>
      </c>
      <c r="H91" s="4">
        <v>409.14</v>
      </c>
      <c r="I91" s="5">
        <v>9.6600000000000005E-2</v>
      </c>
      <c r="J91" s="5">
        <v>0.22289999999999999</v>
      </c>
      <c r="K91" s="5">
        <v>0.58499999999999996</v>
      </c>
      <c r="L91" s="5"/>
      <c r="M91" s="6" t="s">
        <v>9</v>
      </c>
      <c r="N91" s="4">
        <v>268</v>
      </c>
      <c r="O91" s="26">
        <v>265.44</v>
      </c>
      <c r="P91" s="4">
        <f t="shared" si="4"/>
        <v>-2.5600000000000023</v>
      </c>
      <c r="Q91" s="5">
        <f t="shared" si="5"/>
        <v>-9.552238805970158E-3</v>
      </c>
    </row>
    <row r="92" spans="1:17" ht="18">
      <c r="A92" s="6" t="s">
        <v>85</v>
      </c>
      <c r="B92" s="4">
        <v>4.55</v>
      </c>
      <c r="C92" s="5">
        <v>9.6000000000000002E-2</v>
      </c>
      <c r="D92" s="5">
        <v>0.21879999999999999</v>
      </c>
      <c r="E92" s="5">
        <v>-0.21340000000000001</v>
      </c>
      <c r="F92" s="5"/>
      <c r="G92" s="6" t="s">
        <v>13</v>
      </c>
      <c r="H92" s="4">
        <v>138.51</v>
      </c>
      <c r="I92" s="5">
        <v>-4.0300000000000002E-2</v>
      </c>
      <c r="J92" s="5">
        <v>0.1875</v>
      </c>
      <c r="K92" s="5">
        <v>0.60719999999999996</v>
      </c>
      <c r="L92" s="5"/>
      <c r="M92" s="6" t="s">
        <v>88</v>
      </c>
      <c r="N92" s="4">
        <v>249.99</v>
      </c>
      <c r="O92" s="26">
        <v>240.6</v>
      </c>
      <c r="P92" s="4">
        <f t="shared" si="4"/>
        <v>-9.3900000000000148</v>
      </c>
      <c r="Q92" s="5">
        <f t="shared" si="5"/>
        <v>-3.7561502460098463E-2</v>
      </c>
    </row>
    <row r="93" spans="1:17" ht="18">
      <c r="A93" s="6" t="s">
        <v>38</v>
      </c>
      <c r="B93" s="4">
        <v>106.59</v>
      </c>
      <c r="C93" s="5">
        <v>-0.26650000000000001</v>
      </c>
      <c r="D93" s="5">
        <v>-0.24579999999999999</v>
      </c>
      <c r="E93" s="5">
        <v>-0.22559999999999999</v>
      </c>
      <c r="F93" s="5"/>
      <c r="G93" s="6" t="s">
        <v>56</v>
      </c>
      <c r="H93" s="4">
        <v>635.4</v>
      </c>
      <c r="I93" s="5">
        <v>-2.2800000000000001E-2</v>
      </c>
      <c r="J93" s="5">
        <v>0.29360000000000003</v>
      </c>
      <c r="K93" s="5">
        <v>0.64419999999999999</v>
      </c>
      <c r="L93" s="5"/>
      <c r="M93" s="6" t="s">
        <v>50</v>
      </c>
      <c r="N93" s="4">
        <v>35.61</v>
      </c>
      <c r="O93" s="26">
        <v>33.909999999999997</v>
      </c>
      <c r="P93" s="4">
        <f t="shared" si="4"/>
        <v>-1.7000000000000028</v>
      </c>
      <c r="Q93" s="5">
        <f t="shared" si="5"/>
        <v>-4.77393990452121E-2</v>
      </c>
    </row>
    <row r="94" spans="1:17" ht="18">
      <c r="A94" s="6" t="s">
        <v>49</v>
      </c>
      <c r="B94" s="4">
        <v>138</v>
      </c>
      <c r="C94" s="5">
        <v>-0.28270000000000001</v>
      </c>
      <c r="D94" s="5">
        <v>-0.38109999999999999</v>
      </c>
      <c r="E94" s="5">
        <v>-0.34250000000000003</v>
      </c>
      <c r="F94" s="5"/>
      <c r="G94" s="6" t="s">
        <v>19</v>
      </c>
      <c r="H94" s="4">
        <v>35.32</v>
      </c>
      <c r="I94" s="5">
        <v>0.1754</v>
      </c>
      <c r="J94" s="5">
        <v>0.32669999999999999</v>
      </c>
      <c r="K94" s="5">
        <v>0.71950000000000003</v>
      </c>
      <c r="L94" s="5"/>
      <c r="M94" s="6" t="s">
        <v>56</v>
      </c>
      <c r="N94" s="4">
        <v>635.4</v>
      </c>
      <c r="O94" s="26">
        <v>583.5</v>
      </c>
      <c r="P94" s="4">
        <f t="shared" si="4"/>
        <v>-51.899999999999977</v>
      </c>
      <c r="Q94" s="5">
        <f t="shared" si="5"/>
        <v>-8.1680830972615637E-2</v>
      </c>
    </row>
    <row r="95" spans="1:17" ht="18">
      <c r="A95" s="6" t="s">
        <v>78</v>
      </c>
      <c r="B95" s="4">
        <v>58.61</v>
      </c>
      <c r="C95" s="5">
        <v>-0.11890000000000001</v>
      </c>
      <c r="D95" s="5">
        <v>-0.19969999999999999</v>
      </c>
      <c r="E95" s="5">
        <v>-0.36149999999999999</v>
      </c>
      <c r="F95" s="5"/>
      <c r="G95" s="6" t="s">
        <v>22</v>
      </c>
      <c r="H95" s="4">
        <v>831.09</v>
      </c>
      <c r="I95" s="5">
        <v>-1.8800000000000001E-2</v>
      </c>
      <c r="J95" s="5">
        <v>0.33179999999999998</v>
      </c>
      <c r="K95" s="5">
        <v>0.78559999999999997</v>
      </c>
      <c r="L95" s="5"/>
      <c r="M95" s="6" t="s">
        <v>73</v>
      </c>
      <c r="N95" s="4">
        <v>409.14</v>
      </c>
      <c r="O95" s="26">
        <v>374.6</v>
      </c>
      <c r="P95" s="4">
        <f t="shared" si="4"/>
        <v>-34.539999999999964</v>
      </c>
      <c r="Q95" s="5">
        <f t="shared" si="5"/>
        <v>-8.4420980593439818E-2</v>
      </c>
    </row>
    <row r="96" spans="1:17" ht="18">
      <c r="A96" s="6" t="s">
        <v>93</v>
      </c>
      <c r="B96" s="4">
        <v>22.25</v>
      </c>
      <c r="C96" s="5">
        <v>-0.28129999999999999</v>
      </c>
      <c r="D96" s="5">
        <v>-0.38200000000000001</v>
      </c>
      <c r="E96" s="5">
        <v>-0.3705</v>
      </c>
      <c r="F96" s="5"/>
      <c r="G96" s="3" t="s">
        <v>1</v>
      </c>
      <c r="H96" s="4">
        <v>510</v>
      </c>
      <c r="I96" s="5">
        <v>4.6100000000000002E-2</v>
      </c>
      <c r="J96" s="5">
        <v>0.35160000000000002</v>
      </c>
      <c r="K96" s="5">
        <v>0.79339999999999999</v>
      </c>
      <c r="L96" s="5"/>
      <c r="M96" s="6" t="s">
        <v>29</v>
      </c>
      <c r="N96" s="4">
        <v>109.08</v>
      </c>
      <c r="O96" s="26">
        <v>98.92</v>
      </c>
      <c r="P96" s="4">
        <f t="shared" si="4"/>
        <v>-10.159999999999997</v>
      </c>
      <c r="Q96" s="5">
        <f t="shared" si="5"/>
        <v>-9.3142647598093112E-2</v>
      </c>
    </row>
    <row r="97" spans="1:17" ht="18">
      <c r="A97" s="6" t="s">
        <v>53</v>
      </c>
      <c r="B97" s="4">
        <v>29.1</v>
      </c>
      <c r="C97" s="5">
        <v>-0.1794</v>
      </c>
      <c r="D97" s="5">
        <v>-0.31290000000000001</v>
      </c>
      <c r="E97" s="5">
        <v>-0.46060000000000001</v>
      </c>
      <c r="F97" s="5"/>
      <c r="G97" s="6" t="s">
        <v>21</v>
      </c>
      <c r="H97" s="4">
        <v>3087.99</v>
      </c>
      <c r="I97" s="5">
        <v>0.16439999999999999</v>
      </c>
      <c r="J97" s="5">
        <v>0.21990000000000001</v>
      </c>
      <c r="K97" s="5">
        <v>0.79790000000000005</v>
      </c>
      <c r="L97" s="5"/>
      <c r="M97" s="6" t="s">
        <v>84</v>
      </c>
      <c r="N97" s="4">
        <v>212.15</v>
      </c>
      <c r="O97" s="26">
        <v>190.47</v>
      </c>
      <c r="P97" s="4">
        <f t="shared" si="4"/>
        <v>-21.680000000000007</v>
      </c>
      <c r="Q97" s="5">
        <f t="shared" si="5"/>
        <v>-0.10219184539241107</v>
      </c>
    </row>
    <row r="98" spans="1:17" ht="18">
      <c r="A98" s="6" t="s">
        <v>41</v>
      </c>
      <c r="B98" s="4">
        <v>120.2</v>
      </c>
      <c r="C98" s="5">
        <v>-0.25650000000000001</v>
      </c>
      <c r="D98" s="5">
        <v>-0.37980000000000003</v>
      </c>
      <c r="E98" s="5">
        <v>-0.58940000000000003</v>
      </c>
      <c r="F98" s="5"/>
      <c r="G98" s="6" t="s">
        <v>62</v>
      </c>
      <c r="H98" s="4">
        <v>300.3</v>
      </c>
      <c r="I98" s="5">
        <v>6.54E-2</v>
      </c>
      <c r="J98" s="5">
        <v>0.51470000000000005</v>
      </c>
      <c r="K98" s="5">
        <v>1.1465000000000001</v>
      </c>
      <c r="L98" s="5"/>
      <c r="M98" s="6" t="s">
        <v>75</v>
      </c>
      <c r="N98" s="4">
        <v>85.02</v>
      </c>
      <c r="O98" s="26">
        <v>74.569999999999993</v>
      </c>
      <c r="P98" s="4">
        <f t="shared" si="4"/>
        <v>-10.450000000000003</v>
      </c>
      <c r="Q98" s="5">
        <f t="shared" si="5"/>
        <v>-0.12291225593977892</v>
      </c>
    </row>
    <row r="99" spans="1:17" ht="16.2" customHeight="1">
      <c r="A99" s="6" t="s">
        <v>57</v>
      </c>
      <c r="B99" s="4">
        <v>5.55</v>
      </c>
      <c r="C99" s="5">
        <v>-0.1386</v>
      </c>
      <c r="D99" s="5">
        <v>-0.26750000000000002</v>
      </c>
      <c r="E99" s="5">
        <v>-0.63670000000000004</v>
      </c>
      <c r="F99" s="5"/>
      <c r="G99" s="6" t="s">
        <v>70</v>
      </c>
      <c r="H99" s="4">
        <v>435.16</v>
      </c>
      <c r="I99" s="5">
        <v>4.8000000000000001E-2</v>
      </c>
      <c r="J99" s="5">
        <v>0.63149999999999995</v>
      </c>
      <c r="K99" s="5">
        <v>2.3832</v>
      </c>
      <c r="L99" s="5"/>
      <c r="M99" s="6" t="s">
        <v>20</v>
      </c>
      <c r="N99" s="4">
        <v>257.67</v>
      </c>
      <c r="O99" s="26">
        <v>110.83</v>
      </c>
      <c r="P99" s="4">
        <f t="shared" ref="P99" si="6">O99-N99</f>
        <v>-146.84000000000003</v>
      </c>
      <c r="Q99" s="5">
        <f t="shared" ref="Q99" si="7">P99/N99</f>
        <v>-0.56987619823805646</v>
      </c>
    </row>
    <row r="100" spans="1:17" ht="18">
      <c r="A100" s="20"/>
      <c r="B100" s="20"/>
      <c r="C100" s="20"/>
      <c r="D100" s="20"/>
      <c r="E100" s="20"/>
      <c r="F100" s="20"/>
      <c r="M100" s="20"/>
      <c r="N100" s="20"/>
      <c r="O100" s="22"/>
      <c r="P100" s="20"/>
    </row>
    <row r="101" spans="1:17">
      <c r="A101" t="s">
        <v>98</v>
      </c>
    </row>
    <row r="102" spans="1:17">
      <c r="A102" s="1" t="s">
        <v>99</v>
      </c>
    </row>
    <row r="103" spans="1:17">
      <c r="A103" s="1" t="s">
        <v>106</v>
      </c>
    </row>
    <row r="104" spans="1:17">
      <c r="A104" s="1" t="s">
        <v>377</v>
      </c>
    </row>
  </sheetData>
  <sortState ref="M3:Q99">
    <sortCondition descending="1" ref="Q2"/>
  </sortState>
  <mergeCells count="3">
    <mergeCell ref="C1:E1"/>
    <mergeCell ref="I1:K1"/>
    <mergeCell ref="P1:Q1"/>
  </mergeCells>
  <hyperlinks>
    <hyperlink ref="A6" r:id="rId1" tooltip="Adobe" display="https://markets.businessinsider.com/stocks/adbe-stock" xr:uid="{34845A78-27DB-4AE9-A05D-01DFBC603F69}"/>
    <hyperlink ref="A46" r:id="rId2" tooltip="Airbnb" display="https://markets.businessinsider.com/stocks/abnb-stock" xr:uid="{554EE7A2-1862-439B-A251-AE4233EB73E5}"/>
    <hyperlink ref="A22" r:id="rId3" tooltip="Align Technology" display="https://markets.businessinsider.com/stocks/algn-stock" xr:uid="{6213E047-E9FB-47D2-99F9-804A860AC0F4}"/>
    <hyperlink ref="A31" r:id="rId4" tooltip="Alphabet A" display="https://markets.businessinsider.com/stocks/googl-stock" xr:uid="{270D6983-2796-4AB3-9F5F-03BEF220D8F8}"/>
    <hyperlink ref="A32" r:id="rId5" tooltip="Alphabet C" display="https://markets.businessinsider.com/stocks/goog-stock" xr:uid="{40FFFA34-C4DB-4645-91BC-36F03D1C552B}"/>
    <hyperlink ref="A70" r:id="rId6" tooltip="Amazon" display="https://markets.businessinsider.com/stocks/amzn-stock" xr:uid="{30EC9166-D453-479E-8382-6D6C6C3CA385}"/>
    <hyperlink ref="A18" r:id="rId7" tooltip="AMD" display="https://markets.businessinsider.com/stocks/amd-stock" xr:uid="{E93FA306-6CF3-48B6-8088-FF490AFFDCAC}"/>
    <hyperlink ref="A91" r:id="rId8" tooltip="American Electric Power" display="https://markets.businessinsider.com/stocks/aep-stock" xr:uid="{412640E4-FC00-45F2-A8B3-2E9D21F579FA}"/>
    <hyperlink ref="A59" r:id="rId9" tooltip="Amgen" display="https://markets.businessinsider.com/stocks/amgn-stock" xr:uid="{155B0F75-5348-4902-826A-70EC57D6FDAD}"/>
    <hyperlink ref="A51" r:id="rId10" tooltip="Analog Devices" display="https://markets.businessinsider.com/stocks/adi-stock" xr:uid="{495777B6-7D30-4B54-8033-D885257DFB86}"/>
    <hyperlink ref="A41" r:id="rId11" tooltip="ANSYS" display="https://markets.businessinsider.com/stocks/anss-stock" xr:uid="{6574E94E-3030-4780-97FA-E63AF01A04C4}"/>
    <hyperlink ref="A10" r:id="rId12" tooltip="Applied Materials" display="https://markets.businessinsider.com/stocks/amat-stock" xr:uid="{7009B171-3AED-4995-9B0A-AEDFE9848855}"/>
    <hyperlink ref="A34" r:id="rId13" tooltip="ASML" display="https://markets.businessinsider.com/stocks/asml-stock" xr:uid="{F50C61B9-0691-4804-85DA-69D19B977FFE}"/>
    <hyperlink ref="A47" r:id="rId14" tooltip="AstraZeneca" display="https://markets.businessinsider.com/stocks/azn-stock" xr:uid="{3CE44E64-C4C3-43B1-9CC3-DFB65C6B4CE0}"/>
    <hyperlink ref="A78" r:id="rId15" tooltip="Atlassian a" display="https://markets.businessinsider.com/stocks/team-stock" xr:uid="{4DC15825-CB03-4FC5-9657-27756A8AEF08}"/>
    <hyperlink ref="A68" r:id="rId16" tooltip="Autodesk" display="https://markets.businessinsider.com/stocks/adsk-stock" xr:uid="{8F0F7E9E-E8D4-4FCB-997B-F1AE0CE3ECA6}"/>
    <hyperlink ref="A72" r:id="rId17" tooltip="Automatic Data Processing" display="https://markets.businessinsider.com/stocks/adp-stock" xr:uid="{BB410701-FB1B-4E7D-AE52-FC890B1208B0}"/>
    <hyperlink ref="A8" r:id="rId18" tooltip="Baker Hughes" display="https://markets.businessinsider.com/stocks/bkr-stock" xr:uid="{7CA27BE8-C2BB-43C3-A46B-706EBB216AA0}"/>
    <hyperlink ref="A84" r:id="rId19" tooltip="Biogen" display="https://markets.businessinsider.com/stocks/biib-stock" xr:uid="{4E6C2564-95E6-4535-BC1D-6E0269F17C7C}"/>
    <hyperlink ref="A5" r:id="rId20" tooltip="Booking Holdings" display="https://markets.businessinsider.com/stocks/bkng-stock" xr:uid="{EC02D6BE-4B2B-44A8-9994-3692F34EC374}"/>
    <hyperlink ref="A7" r:id="rId21" tooltip="Broadcom" display="https://markets.businessinsider.com/stocks/avgo-stock" xr:uid="{8ABE64A7-6EE8-410A-B397-8AD133679BCF}"/>
    <hyperlink ref="A26" r:id="rId22" tooltip="Cadence Design Systems" display="https://markets.businessinsider.com/stocks/cdns-stock" xr:uid="{54A85297-31AD-4B30-9827-4E93910760EC}"/>
    <hyperlink ref="A29" r:id="rId23" tooltip="Charte a" display="https://markets.businessinsider.com/stocks/chtr-stock" xr:uid="{5239A6C8-5696-4FFF-B9D1-35B8FDEE41C4}"/>
    <hyperlink ref="A49" r:id="rId24" tooltip="Cintas" display="https://markets.businessinsider.com/stocks/ctas-stock" xr:uid="{8748D612-5D77-4DFB-BF5D-3F3CE450F96F}"/>
    <hyperlink ref="A36" r:id="rId25" tooltip="Cisco" display="https://markets.businessinsider.com/stocks/csco-stock" xr:uid="{B9D60186-F75F-4CFC-8B47-D1D7DB9EC4B4}"/>
    <hyperlink ref="A63" r:id="rId26" tooltip="Cognizant" display="https://markets.businessinsider.com/stocks/ctsh-stock" xr:uid="{473D3BE1-8233-423D-B4A8-70A054706CBB}"/>
    <hyperlink ref="A23" r:id="rId27" tooltip="Comcast" display="https://markets.businessinsider.com/stocks/cmcsa-stock" xr:uid="{5D726EA6-9E83-432D-9E6B-7242449B6246}"/>
    <hyperlink ref="A39" r:id="rId28" tooltip="Constellation Energy" display="https://markets.businessinsider.com/stocks/ceg-stock" xr:uid="{F61AE317-8030-460C-BE73-AFF639F5579B}"/>
    <hyperlink ref="A12" r:id="rId29" tooltip="Copart" display="https://markets.businessinsider.com/stocks/cprt-stock" xr:uid="{718305B6-6F0F-42C7-BB31-6F73551EF8D5}"/>
    <hyperlink ref="A71" r:id="rId30" tooltip="CoStar Group" display="https://markets.businessinsider.com/stocks/csgp-stock" xr:uid="{A480F1DB-B3BE-405C-BE62-9AF9E1C8D694}"/>
    <hyperlink ref="A61" r:id="rId31" tooltip="Costco Wholesale" display="https://markets.businessinsider.com/stocks/cost-stock" xr:uid="{06EB9C87-5E5A-4FD0-99FB-531E96FF5860}"/>
    <hyperlink ref="A81" r:id="rId32" tooltip="CrowdStrike" display="https://markets.businessinsider.com/stocks/crwd-stock" xr:uid="{21684828-8B4D-47B0-A6B0-B567CD73562E}"/>
    <hyperlink ref="A67" r:id="rId33" tooltip="CSX" display="https://markets.businessinsider.com/stocks/csx-stock" xr:uid="{458AAEF2-7E04-4214-8D3D-0625548841DE}"/>
    <hyperlink ref="A80" r:id="rId34" tooltip="Datado a" display="https://markets.businessinsider.com/stocks/ddog-stock" xr:uid="{2E00E8F5-E978-4517-8B7E-6EE8212E3611}"/>
    <hyperlink ref="A62" r:id="rId35" tooltip="DexCom" display="https://markets.businessinsider.com/stocks/dxcm-stock" xr:uid="{1B734366-F3AA-4E8F-B79F-14745FC09C5B}"/>
    <hyperlink ref="A33" r:id="rId36" tooltip="Diamondback Energy" display="https://markets.businessinsider.com/stocks/fang-stock" xr:uid="{C7B37B19-7AAF-4654-9720-24E5F6E20990}"/>
    <hyperlink ref="A93" r:id="rId37" tooltip="Dollar Tree" display="https://markets.businessinsider.com/stocks/dltr-stock" xr:uid="{E691D0DB-2B90-4DDC-922D-A1C630C263F6}"/>
    <hyperlink ref="A65" r:id="rId38" tooltip="eBay" display="https://markets.businessinsider.com/stocks/ebay-stock" xr:uid="{915579BE-50C8-403A-A5D2-C28A346EC76A}"/>
    <hyperlink ref="A75" r:id="rId39" tooltip="Electronic Arts" display="https://markets.businessinsider.com/stocks/ea-stock" xr:uid="{6602A963-3D69-4AD7-A41E-5624F11A0B09}"/>
    <hyperlink ref="A98" r:id="rId40" tooltip="Enphase Energy" display="https://markets.businessinsider.com/stocks/enph-stock" xr:uid="{64003A97-CDD0-42AA-B1EF-845D2A98BBBE}"/>
    <hyperlink ref="A82" r:id="rId41" tooltip="Exelon" display="https://markets.businessinsider.com/stocks/exc-stock" xr:uid="{C4A41C45-48D9-4C75-98EC-E5C4866F5ED2}"/>
    <hyperlink ref="A60" r:id="rId42" tooltip="Fastenal" display="https://markets.businessinsider.com/stocks/fast-stock" xr:uid="{76F41BDE-889B-47B6-9B88-FE15FF4EA25B}"/>
    <hyperlink ref="A58" r:id="rId43" tooltip="Fortinet" display="https://markets.businessinsider.com/stocks/ftnt-stock" xr:uid="{88AAC053-A0CB-4B32-89FD-1688B600337A}"/>
    <hyperlink ref="A57" r:id="rId44" tooltip="Gilead Sciences" display="https://markets.businessinsider.com/stocks/gild-stock" xr:uid="{630D88ED-EEC1-473F-B071-627EE99C5BAB}"/>
    <hyperlink ref="A66" r:id="rId45" tooltip="GLOBALFOUNDRIES" display="https://markets.businessinsider.com/stocks/gfs-stock" xr:uid="{863BD2BD-627B-470C-BA74-2001E614A8CF}"/>
    <hyperlink ref="A69" r:id="rId46" tooltip="Honeywell" display="https://markets.businessinsider.com/stocks/hon-stock" xr:uid="{E2C1A146-A2F5-4C67-ABB1-2E9C44C4E584}"/>
    <hyperlink ref="A35" r:id="rId47" tooltip="IDEXX Laboratories" display="https://markets.businessinsider.com/stocks/idxx-stock" xr:uid="{407693AB-E34B-44DC-9409-7342DC2339A6}"/>
    <hyperlink ref="A94" r:id="rId48" tooltip="Illumina" display="https://markets.businessinsider.com/stocks/ilmn-stock" xr:uid="{311D6626-9DD9-4913-BAA8-BD303C62E911}"/>
    <hyperlink ref="A38" r:id="rId49" tooltip="Intel" display="https://markets.businessinsider.com/stocks/intc-stock" xr:uid="{BD9A301F-B3CA-4F41-8536-66DDFB864CFD}"/>
    <hyperlink ref="A45" r:id="rId50" tooltip="Intuit" display="https://markets.businessinsider.com/stocks/intu-stock" xr:uid="{B9CC2C5C-A268-4CFB-BB5B-910F22386D7B}"/>
    <hyperlink ref="A14" r:id="rId51" tooltip="Intuitive Surgical" display="https://markets.businessinsider.com/stocks/isrg-stock" xr:uid="{E5BA73FD-F720-46B6-ACCB-7F5AD08238D3}"/>
    <hyperlink ref="A97" r:id="rId52" tooltip="JD.com" display="https://markets.businessinsider.com/stocks/jd-stock" xr:uid="{D4DE8928-46D9-42E0-9F1A-0988CCB25332}"/>
    <hyperlink ref="A87" r:id="rId53" tooltip="Keurig Dr Pepper" display="https://markets.businessinsider.com/stocks/kdp-stock" xr:uid="{A0D32D02-2148-4242-9A1C-9166336DE44D}"/>
    <hyperlink ref="A21" r:id="rId54" tooltip="KLA-Tencor" display="https://markets.businessinsider.com/stocks/klac-stock" xr:uid="{75404BEF-E011-427F-ABB6-A06FA0178334}"/>
    <hyperlink ref="A9" r:id="rId55" tooltip="Lam Research" display="https://markets.businessinsider.com/stocks/lrcx-stock" xr:uid="{BAA2D46F-4E55-4072-8B4E-0AF42ED9A17A}"/>
    <hyperlink ref="A99" r:id="rId56" tooltip="Lucid" display="https://markets.businessinsider.com/stocks/lcid-stock" xr:uid="{3215AFDA-FB68-44C1-B39B-631ACC8D917B}"/>
    <hyperlink ref="A50" r:id="rId57" tooltip="Lululemon Athletica" display="https://markets.businessinsider.com/stocks/lulu-stock" xr:uid="{B17CB7A6-BB50-4D32-A637-788CCBF5A84F}"/>
    <hyperlink ref="A27" r:id="rId58" tooltip="Marriott" display="https://markets.businessinsider.com/stocks/mar-stock" xr:uid="{A4D39140-9BF5-4FF7-87F7-57ADD4FC62DA}"/>
    <hyperlink ref="A52" r:id="rId59" tooltip="Marvell Technology" display="https://markets.businessinsider.com/stocks/mrvl-stock" xr:uid="{75847D40-FF76-4283-B43D-466C4516E97C}"/>
    <hyperlink ref="A19" r:id="rId60" tooltip="MercadoLibre" display="https://markets.businessinsider.com/stocks/meli-stock" xr:uid="{CA6A6428-6CB5-4CCD-A48C-20B6DB8A867A}"/>
    <hyperlink ref="A4" r:id="rId61" tooltip="Meta Platforms" display="https://markets.businessinsider.com/stocks/meta-stock" xr:uid="{1EFEA80E-4832-4EE6-8E60-B58B3B4EC8DF}"/>
    <hyperlink ref="A48" r:id="rId62" tooltip="Microchip Technology" display="https://markets.businessinsider.com/stocks/mchp-stock" xr:uid="{4EBB7F67-0955-4978-8519-E686F77E85E1}"/>
    <hyperlink ref="A43" r:id="rId63" tooltip="Micron Technology" display="https://markets.businessinsider.com/stocks/mu-stock" xr:uid="{0D1540B2-9D70-4F3C-8D46-5CEEB03A8FDD}"/>
    <hyperlink ref="A37" r:id="rId64" tooltip="Microsoft" display="https://markets.businessinsider.com/stocks/msft-stock" xr:uid="{94B15093-E199-46E5-A684-4151E5EC74D1}"/>
    <hyperlink ref="A90" r:id="rId65" tooltip="Moderna" display="https://markets.businessinsider.com/stocks/mrna-stock" xr:uid="{11C3CA01-3944-4B6C-B32D-3DE0293B9644}"/>
    <hyperlink ref="A54" r:id="rId66" tooltip="Mondelez" display="https://markets.businessinsider.com/stocks/mdlz-stock" xr:uid="{CCB4F7C4-236E-48D8-AB97-AE3C054A25E7}"/>
    <hyperlink ref="A55" r:id="rId67" tooltip="Monster Beverage" display="https://markets.businessinsider.com/stocks/mnst-stock" xr:uid="{BEC8CB10-BDC4-4C75-922D-B841B8937A2D}"/>
    <hyperlink ref="A15" r:id="rId68" tooltip="Netflix" display="https://markets.businessinsider.com/stocks/nflx-stock" xr:uid="{3DB2603F-D37D-4A57-865E-A511568AEED0}"/>
    <hyperlink ref="A3" r:id="rId69" tooltip="NVIDIA" display="https://markets.businessinsider.com/stocks/nvda-stock" xr:uid="{99FFB6FC-2814-4EF1-B9BD-02BFC24FEEE4}"/>
    <hyperlink ref="A42" r:id="rId70" tooltip="NXP Semiconductors" display="https://markets.businessinsider.com/stocks/nxpi-stock" xr:uid="{FF054F9A-61AD-4B7A-B40F-BB5B03CEE179}"/>
    <hyperlink ref="A44" r:id="rId71" tooltip="O Reilly Automotive" display="https://markets.businessinsider.com/stocks/orly-stock" xr:uid="{9B1CC38B-549D-486F-8210-7406B4C3C505}"/>
    <hyperlink ref="A11" r:id="rId72" tooltip="Old Dominion Freight Line" display="https://markets.businessinsider.com/stocks/odfl-stock" xr:uid="{FFD4A7D9-EB2F-4F8C-B231-08FE94F44EC7}"/>
    <hyperlink ref="A24" r:id="rId73" tooltip="ON Semiconductor" display="https://markets.businessinsider.com/stocks/on-stock" xr:uid="{87637545-8A70-4928-BD09-E11D7168D713}"/>
    <hyperlink ref="A17" r:id="rId74" tooltip="Paccar" display="https://markets.businessinsider.com/stocks/pcar-stock" xr:uid="{BDADC8D0-BAAE-47DB-AAF1-CE4E903FC8E4}"/>
    <hyperlink ref="A25" r:id="rId75" tooltip="Palo Alto Networks" display="https://markets.businessinsider.com/stocks/panw-stock" xr:uid="{7374A54E-8501-4BCE-BB59-93637B660BC0}"/>
    <hyperlink ref="A79" r:id="rId76" tooltip="Paychex" display="https://markets.businessinsider.com/stocks/payx-stock" xr:uid="{4646B367-3463-4F2B-979A-9E1B35F072A4}"/>
    <hyperlink ref="A95" r:id="rId77" tooltip="PayPal" display="https://markets.businessinsider.com/stocks/pypl-stock" xr:uid="{3F6C5E0F-9907-4717-8E8B-2EA658B0B132}"/>
    <hyperlink ref="A16" r:id="rId78" tooltip="PDD Holdings" display="https://markets.businessinsider.com/stocks/pdd-stock" xr:uid="{A728B48F-9574-4586-9EEC-C2936EAE76C6}"/>
    <hyperlink ref="A76" r:id="rId79" tooltip="PepsiCo" display="https://markets.businessinsider.com/stocks/pep-stock" xr:uid="{8278F60A-FFAD-4B5D-A961-4E4E921F5996}"/>
    <hyperlink ref="A83" r:id="rId80" tooltip="QUALCOMM" display="https://markets.businessinsider.com/stocks/qcom-stock" xr:uid="{F57F2A8D-0010-40A4-8FF0-970B6FF3FB7A}"/>
    <hyperlink ref="A56" r:id="rId81" tooltip="Regeneron Pharmaceuticals" display="https://markets.businessinsider.com/stocks/regn-stock" xr:uid="{1F96D121-99DC-49AB-9CFF-272FCE5D7920}"/>
    <hyperlink ref="A40" r:id="rId82" tooltip="Ross Stores" display="https://markets.businessinsider.com/stocks/rost-stock" xr:uid="{5D76E1B0-7EF6-4DB2-B969-24F25693C925}"/>
    <hyperlink ref="A13" r:id="rId83" tooltip="Seagen" display="https://markets.businessinsider.com/stocks/sgen-stock" xr:uid="{6771FDD1-4F04-4394-9D9A-7F4A8BCF2314}"/>
    <hyperlink ref="A92" r:id="rId84" tooltip="Sirius XM" display="https://markets.businessinsider.com/stocks/siri-stock" xr:uid="{6A5BE09C-2AF3-4AC9-B491-28096A19AE11}"/>
    <hyperlink ref="A73" r:id="rId85" tooltip="Starbucks" display="https://markets.businessinsider.com/stocks/sbux-stock" xr:uid="{441A2EC9-F11D-4BD5-B2EA-F9DD59D219B1}"/>
    <hyperlink ref="A20" r:id="rId86" tooltip="Synopsys" display="https://markets.businessinsider.com/stocks/snps-stock" xr:uid="{196DC136-613C-46A4-9FA8-F6BF0EA123B4}"/>
    <hyperlink ref="A88" r:id="rId87" tooltip="Tesla" display="https://markets.businessinsider.com/stocks/tsla-stock" xr:uid="{9CD110C7-93FD-4603-A371-0D406E3D92D9}"/>
    <hyperlink ref="A77" r:id="rId88" tooltip="The Kraft Heinz Company" display="https://markets.businessinsider.com/stocks/khc-stock" xr:uid="{C0D16812-4E76-4D3C-AD1F-4718EF4751B9}"/>
    <hyperlink ref="A74" r:id="rId89" tooltip="T-Mobile US" display="https://markets.businessinsider.com/stocks/tmus-stock" xr:uid="{18EAD947-7D00-4CD3-B25C-4205E8662904}"/>
    <hyperlink ref="A28" r:id="rId90" tooltip="Verisk Analytic a" display="https://markets.businessinsider.com/stocks/vrsk-stock" xr:uid="{F5E6408D-09D0-4CAE-941A-638E4AFB4043}"/>
    <hyperlink ref="A53" r:id="rId91" tooltip="Vertex Pharmaceuticals" display="https://markets.businessinsider.com/stocks/vrtx-stock" xr:uid="{10EB613C-E9E9-47F0-A4F5-6183BCCF1B11}"/>
    <hyperlink ref="A96" r:id="rId92" tooltip="Walgreens Boots Alliance" display="https://markets.businessinsider.com/stocks/wba-stock" xr:uid="{1886FC7D-358A-4F29-8C0D-FB5E42EAF266}"/>
    <hyperlink ref="A85" r:id="rId93" tooltip="Warner Bros. Discovery" display="https://markets.businessinsider.com/stocks/wbd-stock" xr:uid="{1CA01309-05A3-4D79-A427-A4F3F475D60B}"/>
    <hyperlink ref="A30" r:id="rId94" tooltip="Workda a" display="https://markets.businessinsider.com/stocks/wday-stock" xr:uid="{F37F944E-B9BB-4C42-A654-B5DADC477EAB}"/>
    <hyperlink ref="A89" r:id="rId95" tooltip="Xcel Energy" display="https://markets.businessinsider.com/stocks/xel-stock" xr:uid="{3CBBFA8D-A78C-4744-9E5D-109F5C4E4B0B}"/>
    <hyperlink ref="A86" r:id="rId96" tooltip="Zoom Video Communications" display="https://markets.businessinsider.com/stocks/zm-stock" xr:uid="{FBCF5C32-76BF-48A3-B789-A6F141F28EC3}"/>
    <hyperlink ref="A102" r:id="rId97" xr:uid="{62394491-9662-4779-8215-0B39FA21A08A}"/>
    <hyperlink ref="A103" r:id="rId98" xr:uid="{BE31A0D1-E612-4936-B94A-86D04E8C11D5}"/>
    <hyperlink ref="A104" r:id="rId99" xr:uid="{3059724B-2AF3-460A-8E38-DF68723140C9}"/>
    <hyperlink ref="M41" r:id="rId100" tooltip="Adobe" display="https://markets.businessinsider.com/stocks/adbe-stock" xr:uid="{15DF02AF-115A-443A-84DC-185CD610048A}"/>
    <hyperlink ref="M77" r:id="rId101" tooltip="Airbnb" display="https://markets.businessinsider.com/stocks/abnb-stock" xr:uid="{16CE53F7-E03C-40A0-8124-E90555604401}"/>
    <hyperlink ref="M25" r:id="rId102" tooltip="Align Technology" display="https://markets.businessinsider.com/stocks/algn-stock" xr:uid="{DD15DEC3-A453-4E1D-AEF9-CAFD6F4B1F33}"/>
    <hyperlink ref="M65" r:id="rId103" tooltip="Alphabet A" display="https://markets.businessinsider.com/stocks/googl-stock" xr:uid="{EEF6D321-4F43-4F7C-A217-C9D5D6D21454}"/>
    <hyperlink ref="M89" r:id="rId104" tooltip="Alphabet C" display="https://markets.businessinsider.com/stocks/goog-stock" xr:uid="{5F0B9C91-D116-4578-A7C5-A2E7ACDE41F2}"/>
    <hyperlink ref="M20" r:id="rId105" tooltip="Amazon" display="https://markets.businessinsider.com/stocks/amzn-stock" xr:uid="{A1C9AA2E-35C8-4338-AEF4-EA2043BEE119}"/>
    <hyperlink ref="M13" r:id="rId106" tooltip="AMD" display="https://markets.businessinsider.com/stocks/amd-stock" xr:uid="{EEAB5B3D-CD4D-4176-BF40-B1B38D60A12A}"/>
    <hyperlink ref="M21" r:id="rId107" tooltip="American Electric Power" display="https://markets.businessinsider.com/stocks/aep-stock" xr:uid="{AF8E8BC9-A552-4FE4-ABB7-2A69B74C5948}"/>
    <hyperlink ref="M91" r:id="rId108" tooltip="Amgen" display="https://markets.businessinsider.com/stocks/amgn-stock" xr:uid="{A032BB44-F0B9-4ACB-BA36-8DF9455C8078}"/>
    <hyperlink ref="M45" r:id="rId109" tooltip="Analog Devices" display="https://markets.businessinsider.com/stocks/adi-stock" xr:uid="{FA65DE59-F4A8-4930-81B2-517F70BA673F}"/>
    <hyperlink ref="M74" r:id="rId110" tooltip="ANSYS" display="https://markets.businessinsider.com/stocks/anss-stock" xr:uid="{B3391037-477F-472E-81C1-F3AE6ED7F0AD}"/>
    <hyperlink ref="M70" r:id="rId111" tooltip="Applied Materials" display="https://markets.businessinsider.com/stocks/amat-stock" xr:uid="{EFDD3786-DB99-446F-94D1-DD3F0B30BFAE}"/>
    <hyperlink ref="M22" r:id="rId112" tooltip="ASML" display="https://markets.businessinsider.com/stocks/asml-stock" xr:uid="{6D65CB81-172B-42B1-BEB8-008678A16F14}"/>
    <hyperlink ref="M33" r:id="rId113" tooltip="AstraZeneca" display="https://markets.businessinsider.com/stocks/azn-stock" xr:uid="{E283B0CA-D23D-4BEF-A76D-328FA2532981}"/>
    <hyperlink ref="M90" r:id="rId114" tooltip="Atlassian a" display="https://markets.businessinsider.com/stocks/team-stock" xr:uid="{4F3E2710-81D4-493B-A7D3-4207C2CC8272}"/>
    <hyperlink ref="M53" r:id="rId115" tooltip="Autodesk" display="https://markets.businessinsider.com/stocks/adsk-stock" xr:uid="{7954DCFC-D66E-487E-8D83-D1118C003C8A}"/>
    <hyperlink ref="M80" r:id="rId116" tooltip="Automatic Data Processing" display="https://markets.businessinsider.com/stocks/adp-stock" xr:uid="{30A542F5-FAB9-440D-B4A6-C7296B583D5C}"/>
    <hyperlink ref="M69" r:id="rId117" tooltip="Baker Hughes" display="https://markets.businessinsider.com/stocks/bkr-stock" xr:uid="{B40E073B-69A9-488E-8099-9411F8CB0B59}"/>
    <hyperlink ref="M99" r:id="rId118" tooltip="Biogen" display="https://markets.businessinsider.com/stocks/biib-stock" xr:uid="{D1A20645-381A-46C5-925C-3FF7873AB321}"/>
    <hyperlink ref="M82" r:id="rId119" tooltip="Booking Holdings" display="https://markets.businessinsider.com/stocks/bkng-stock" xr:uid="{6B94440D-B085-4D35-8E24-8271DB44BECE}"/>
    <hyperlink ref="M85" r:id="rId120" tooltip="Broadcom" display="https://markets.businessinsider.com/stocks/avgo-stock" xr:uid="{46AE6D34-010C-4A03-BD56-793065987BD2}"/>
    <hyperlink ref="M66" r:id="rId121" tooltip="Cadence Design Systems" display="https://markets.businessinsider.com/stocks/cdns-stock" xr:uid="{E6531893-8D5A-4CEB-BB44-D90049819CAF}"/>
    <hyperlink ref="M47" r:id="rId122" tooltip="Charte a" display="https://markets.businessinsider.com/stocks/chtr-stock" xr:uid="{6ECD1A21-AF96-4E7F-97D2-A9090AA4D4A6}"/>
    <hyperlink ref="M71" r:id="rId123" tooltip="Cintas" display="https://markets.businessinsider.com/stocks/ctas-stock" xr:uid="{D45009C1-3461-4A5F-A39D-BF301A4F4035}"/>
    <hyperlink ref="M63" r:id="rId124" tooltip="Cisco" display="https://markets.businessinsider.com/stocks/csco-stock" xr:uid="{1A7DE6D1-B1B9-4E77-9C57-4CF1E00DCD69}"/>
    <hyperlink ref="M87" r:id="rId125" tooltip="Cognizant" display="https://markets.businessinsider.com/stocks/ctsh-stock" xr:uid="{37956E74-8332-44F5-94D9-FFD452D23666}"/>
    <hyperlink ref="M62" r:id="rId126" tooltip="Comcast" display="https://markets.businessinsider.com/stocks/cmcsa-stock" xr:uid="{8AF4C22D-9450-47A6-9056-EA1F9BC7D32A}"/>
    <hyperlink ref="M96" r:id="rId127" tooltip="Constellation Energy" display="https://markets.businessinsider.com/stocks/ceg-stock" xr:uid="{29C0D131-5517-4A69-9A88-295C2225750D}"/>
    <hyperlink ref="M84" r:id="rId128" tooltip="Copart" display="https://markets.businessinsider.com/stocks/cprt-stock" xr:uid="{7B841BA0-9484-4104-979F-90841852E7FC}"/>
    <hyperlink ref="M31" r:id="rId129" tooltip="CoStar Group" display="https://markets.businessinsider.com/stocks/csgp-stock" xr:uid="{15E2220F-F0BB-416C-958C-D39B4AF6D418}"/>
    <hyperlink ref="M83" r:id="rId130" tooltip="Costco Wholesale" display="https://markets.businessinsider.com/stocks/cost-stock" xr:uid="{9583C97A-BC04-4E54-B59D-8978240B6853}"/>
    <hyperlink ref="M57" r:id="rId131" tooltip="CrowdStrike" display="https://markets.businessinsider.com/stocks/crwd-stock" xr:uid="{BCF17659-89F7-480A-8992-6747F7416C45}"/>
    <hyperlink ref="M39" r:id="rId132" tooltip="CSX" display="https://markets.businessinsider.com/stocks/csx-stock" xr:uid="{162F0916-7544-4A8A-A177-9F436DDB4E89}"/>
    <hyperlink ref="M46" r:id="rId133" tooltip="Datado a" display="https://markets.businessinsider.com/stocks/ddog-stock" xr:uid="{0E610686-224C-4E9A-9375-CCE5621BF1D3}"/>
    <hyperlink ref="M11" r:id="rId134" tooltip="DexCom" display="https://markets.businessinsider.com/stocks/dxcm-stock" xr:uid="{87FB9D5B-3FA9-4490-A1DA-EE0DC6D869CD}"/>
    <hyperlink ref="M48" r:id="rId135" tooltip="Diamondback Energy" display="https://markets.businessinsider.com/stocks/fang-stock" xr:uid="{964E2B6D-4997-4A00-8BB0-9F83EFA4BD64}"/>
    <hyperlink ref="M12" r:id="rId136" tooltip="Dollar Tree" display="https://markets.businessinsider.com/stocks/dltr-stock" xr:uid="{9EB342B9-D9B9-4919-B40F-C6A9D5BC0837}"/>
    <hyperlink ref="M61" r:id="rId137" tooltip="eBay" display="https://markets.businessinsider.com/stocks/ebay-stock" xr:uid="{365A843D-80E0-40BA-8919-022763641800}"/>
    <hyperlink ref="M40" r:id="rId138" tooltip="Electronic Arts" display="https://markets.businessinsider.com/stocks/ea-stock" xr:uid="{53FE36D6-3980-4F64-9A86-8D824A261973}"/>
    <hyperlink ref="M3" r:id="rId139" tooltip="Enphase Energy" display="https://markets.businessinsider.com/stocks/enph-stock" xr:uid="{3CD4DB7F-96E6-4760-B4D7-F59C3B27F560}"/>
    <hyperlink ref="M38" r:id="rId140" tooltip="Exelon" display="https://markets.businessinsider.com/stocks/exc-stock" xr:uid="{1EF68607-0E8E-4266-83C5-937A8EA40232}"/>
    <hyperlink ref="M79" r:id="rId141" tooltip="Fastenal" display="https://markets.businessinsider.com/stocks/fast-stock" xr:uid="{4733DD36-6AA7-4AF7-80B1-DE12F8E035A1}"/>
    <hyperlink ref="M26" r:id="rId142" tooltip="Fortinet" display="https://markets.businessinsider.com/stocks/ftnt-stock" xr:uid="{5EC3918D-18C1-4A39-B240-4E434C53AA19}"/>
    <hyperlink ref="M29" r:id="rId143" tooltip="Gilead Sciences" display="https://markets.businessinsider.com/stocks/gild-stock" xr:uid="{823E2445-7495-4BB9-B895-6CBFC86DC21D}"/>
    <hyperlink ref="M14" r:id="rId144" tooltip="GLOBALFOUNDRIES" display="https://markets.businessinsider.com/stocks/gfs-stock" xr:uid="{9511C002-3424-448E-9454-3922050707CB}"/>
    <hyperlink ref="M43" r:id="rId145" tooltip="Honeywell" display="https://markets.businessinsider.com/stocks/hon-stock" xr:uid="{575674C9-75A9-4781-A9FD-74DCB8503932}"/>
    <hyperlink ref="M17" r:id="rId146" tooltip="IDEXX Laboratories" display="https://markets.businessinsider.com/stocks/idxx-stock" xr:uid="{3B7470CE-6C24-4875-AD94-E1763065E2C7}"/>
    <hyperlink ref="M6" r:id="rId147" tooltip="Illumina" display="https://markets.businessinsider.com/stocks/ilmn-stock" xr:uid="{DC61C52A-5FA6-4B50-A436-A44C18D2E8ED}"/>
    <hyperlink ref="M93" r:id="rId148" tooltip="Intel" display="https://markets.businessinsider.com/stocks/intc-stock" xr:uid="{B3968E00-CB57-48E5-9D6A-4A931A28EAE4}"/>
    <hyperlink ref="M68" r:id="rId149" tooltip="Intuit" display="https://markets.businessinsider.com/stocks/intu-stock" xr:uid="{38C4FCD2-A4F9-44BB-9CDF-AB10045E8344}"/>
    <hyperlink ref="M36" r:id="rId150" tooltip="Intuitive Surgical" display="https://markets.businessinsider.com/stocks/isrg-stock" xr:uid="{C0F85DDB-DE0C-4B79-8826-30F5E033C9BB}"/>
    <hyperlink ref="M5" r:id="rId151" tooltip="JD.com" display="https://markets.businessinsider.com/stocks/jd-stock" xr:uid="{A624A67F-9B20-47E5-93AD-03094B6EFC25}"/>
    <hyperlink ref="M34" r:id="rId152" tooltip="Keurig Dr Pepper" display="https://markets.businessinsider.com/stocks/kdp-stock" xr:uid="{ECED217F-61EB-4F41-AE7D-49C091E83F86}"/>
    <hyperlink ref="M88" r:id="rId153" tooltip="KLA-Tencor" display="https://markets.businessinsider.com/stocks/klac-stock" xr:uid="{094FCAE7-47B8-4B23-AF74-6F91B60EAB2A}"/>
    <hyperlink ref="M94" r:id="rId154" tooltip="Lam Research" display="https://markets.businessinsider.com/stocks/lrcx-stock" xr:uid="{05848B76-4FBE-4315-A145-4877A1A0CF39}"/>
    <hyperlink ref="M10" r:id="rId155" tooltip="Lucid" display="https://markets.businessinsider.com/stocks/lcid-stock" xr:uid="{4CA51A54-F063-45A9-8081-F68E60A6D349}"/>
    <hyperlink ref="M49" r:id="rId156" tooltip="Lululemon Athletica" display="https://markets.businessinsider.com/stocks/lulu-stock" xr:uid="{7E7BB5E2-D575-4DE3-8045-578EC46D5503}"/>
    <hyperlink ref="M72" r:id="rId157" tooltip="Marriott" display="https://markets.businessinsider.com/stocks/mar-stock" xr:uid="{A94C78EF-F711-4357-9E44-455123DDE5E8}"/>
    <hyperlink ref="M28" r:id="rId158" tooltip="Marvell Technology" display="https://markets.businessinsider.com/stocks/mrvl-stock" xr:uid="{9AE144EA-3D0C-4E90-9B6A-F7EDD4C635EB}"/>
    <hyperlink ref="M16" r:id="rId159" tooltip="MercadoLibre" display="https://markets.businessinsider.com/stocks/meli-stock" xr:uid="{353E1355-5E0F-4081-8E13-0584FA1E0F1B}"/>
    <hyperlink ref="M75" r:id="rId160" tooltip="Meta Platforms" display="https://markets.businessinsider.com/stocks/meta-stock" xr:uid="{C7BA1804-6CB5-4E68-B563-759968C5FEE5}"/>
    <hyperlink ref="M24" r:id="rId161" tooltip="Microchip Technology" display="https://markets.businessinsider.com/stocks/mchp-stock" xr:uid="{E3FF8C87-A499-4D35-82F8-15850D8F4406}"/>
    <hyperlink ref="M52" r:id="rId162" tooltip="Micron Technology" display="https://markets.businessinsider.com/stocks/mu-stock" xr:uid="{623FC53B-3D90-4D01-B5AD-88249726D720}"/>
    <hyperlink ref="M32" r:id="rId163" tooltip="Microsoft" display="https://markets.businessinsider.com/stocks/msft-stock" xr:uid="{8A0346CC-47AA-4B35-9103-97D080105270}"/>
    <hyperlink ref="M9" r:id="rId164" tooltip="Moderna" display="https://markets.businessinsider.com/stocks/mrna-stock" xr:uid="{6C2E7549-0CE1-4B29-9EB9-5A52F81737F8}"/>
    <hyperlink ref="M60" r:id="rId165" tooltip="Mondelez" display="https://markets.businessinsider.com/stocks/mdlz-stock" xr:uid="{FBDBE82E-EA9E-4593-89A8-1283E0777FAE}"/>
    <hyperlink ref="M42" r:id="rId166" tooltip="Monster Beverage" display="https://markets.businessinsider.com/stocks/mnst-stock" xr:uid="{D270AA26-8E82-4D25-8AF4-E6C17E226359}"/>
    <hyperlink ref="M50" r:id="rId167" tooltip="Netflix" display="https://markets.businessinsider.com/stocks/nflx-stock" xr:uid="{EED8F2A2-9C8D-493A-952B-F9779FCF3AAE}"/>
    <hyperlink ref="M18" r:id="rId168" tooltip="NVIDIA" display="https://markets.businessinsider.com/stocks/nvda-stock" xr:uid="{5FE7FED9-5971-4C7E-BE5E-0003A3405EE8}"/>
    <hyperlink ref="M58" r:id="rId169" tooltip="NXP Semiconductors" display="https://markets.businessinsider.com/stocks/nxpi-stock" xr:uid="{49FE12DF-38A6-462A-8654-77380CF33BEC}"/>
    <hyperlink ref="M73" r:id="rId170" tooltip="O Reilly Automotive" display="https://markets.businessinsider.com/stocks/orly-stock" xr:uid="{BF7968D7-0550-4E4A-B4A6-7A07BD365322}"/>
    <hyperlink ref="M95" r:id="rId171" tooltip="Old Dominion Freight Line" display="https://markets.businessinsider.com/stocks/odfl-stock" xr:uid="{F0026AD8-939C-482C-85B8-171F15FA53C6}"/>
    <hyperlink ref="M44" r:id="rId172" tooltip="ON Semiconductor" display="https://markets.businessinsider.com/stocks/on-stock" xr:uid="{26468F47-772A-48FA-9AB6-07EBB281575A}"/>
    <hyperlink ref="M98" r:id="rId173" tooltip="Paccar" display="https://markets.businessinsider.com/stocks/pcar-stock" xr:uid="{CFE67515-389E-46D3-A964-41B10A085890}"/>
    <hyperlink ref="M56" r:id="rId174" tooltip="Palo Alto Networks" display="https://markets.businessinsider.com/stocks/panw-stock" xr:uid="{E4C34A23-4565-4AE7-BA3B-21CD1EC84820}"/>
    <hyperlink ref="M78" r:id="rId175" tooltip="Paychex" display="https://markets.businessinsider.com/stocks/payx-stock" xr:uid="{7380D50C-BB60-4B8D-ACA1-26BDF68E6F88}"/>
    <hyperlink ref="M8" r:id="rId176" tooltip="PayPal" display="https://markets.businessinsider.com/stocks/pypl-stock" xr:uid="{EC2D99D9-3E99-4EBA-A951-3E55849D78A4}"/>
    <hyperlink ref="M30" r:id="rId177" tooltip="PDD Holdings" display="https://markets.businessinsider.com/stocks/pdd-stock" xr:uid="{8BDE36E9-3C43-4492-8D05-C37A66D9BB74}"/>
    <hyperlink ref="M55" r:id="rId178" tooltip="PepsiCo" display="https://markets.businessinsider.com/stocks/pep-stock" xr:uid="{79A401C3-0FC7-40E2-BBAF-5EA019D43445}"/>
    <hyperlink ref="M19" r:id="rId179" tooltip="QUALCOMM" display="https://markets.businessinsider.com/stocks/qcom-stock" xr:uid="{9CCC9F83-E003-4A4C-AD14-31E7134D74B0}"/>
    <hyperlink ref="M67" r:id="rId180" tooltip="Regeneron Pharmaceuticals" display="https://markets.businessinsider.com/stocks/regn-stock" xr:uid="{A41733B1-8FAD-4C9B-84AC-2610E8C4E1F7}"/>
    <hyperlink ref="M59" r:id="rId181" tooltip="Ross Stores" display="https://markets.businessinsider.com/stocks/rost-stock" xr:uid="{84246350-1F92-4A20-AF23-80356E617BB1}"/>
    <hyperlink ref="M97" r:id="rId182" tooltip="Seagen" display="https://markets.businessinsider.com/stocks/sgen-stock" xr:uid="{BDAA776A-732B-431D-ABE7-67DA9C13972D}"/>
    <hyperlink ref="M64" r:id="rId183" tooltip="Sirius XM" display="https://markets.businessinsider.com/stocks/siri-stock" xr:uid="{5BB33EC5-8446-4F34-8099-8B596C0F3339}"/>
    <hyperlink ref="M23" r:id="rId184" tooltip="Starbucks" display="https://markets.businessinsider.com/stocks/sbux-stock" xr:uid="{100CFF9C-E99A-47BF-862E-E72BB3C6EEEE}"/>
    <hyperlink ref="M81" r:id="rId185" tooltip="Synopsys" display="https://markets.businessinsider.com/stocks/snps-stock" xr:uid="{F5EBD4A0-72F3-4DCE-99B9-F3E93C4C1612}"/>
    <hyperlink ref="M92" r:id="rId186" tooltip="Tesla" display="https://markets.businessinsider.com/stocks/tsla-stock" xr:uid="{48D58E42-CDCD-4D6E-9CB4-4EB0454C2C30}"/>
    <hyperlink ref="M27" r:id="rId187" tooltip="The Kraft Heinz Company" display="https://markets.businessinsider.com/stocks/khc-stock" xr:uid="{CDE80D90-9074-4EC1-BC87-CB0814197B1F}"/>
    <hyperlink ref="M15" r:id="rId188" tooltip="T-Mobile US" display="https://markets.businessinsider.com/stocks/tmus-stock" xr:uid="{A250C3A7-BD9A-45B2-A368-E08A456C9EA7}"/>
    <hyperlink ref="M86" r:id="rId189" tooltip="Verisk Analytic a" display="https://markets.businessinsider.com/stocks/vrsk-stock" xr:uid="{DB3DDE0B-8A62-430B-A7CA-3C9DDCEE4AD1}"/>
    <hyperlink ref="M76" r:id="rId190" tooltip="Vertex Pharmaceuticals" display="https://markets.businessinsider.com/stocks/vrtx-stock" xr:uid="{36E9F3BE-BAAB-4C86-90E8-2DA2F4DEF480}"/>
    <hyperlink ref="M7" r:id="rId191" tooltip="Walgreens Boots Alliance" display="https://markets.businessinsider.com/stocks/wba-stock" xr:uid="{E89C2720-5EAA-4DDD-AAFA-9C6E84C28C59}"/>
    <hyperlink ref="M4" r:id="rId192" tooltip="Warner Bros. Discovery" display="https://markets.businessinsider.com/stocks/wbd-stock" xr:uid="{EC99AC39-64AA-4FE0-A06C-EAB64ECCE244}"/>
    <hyperlink ref="M51" r:id="rId193" tooltip="Workda a" display="https://markets.businessinsider.com/stocks/wday-stock" xr:uid="{363FDE06-41B9-40CA-898F-66D5BE06E30C}"/>
    <hyperlink ref="M54" r:id="rId194" tooltip="Xcel Energy" display="https://markets.businessinsider.com/stocks/xel-stock" xr:uid="{BBA2C657-23C0-41AA-A87C-CD7081DDF46A}"/>
    <hyperlink ref="M35" r:id="rId195" tooltip="Zoom Video Communications" display="https://markets.businessinsider.com/stocks/zm-stock" xr:uid="{3AEEDC8C-ADAF-4027-9C80-C7ABD0917780}"/>
    <hyperlink ref="G96" r:id="rId196" tooltip="Adobe" display="https://markets.businessinsider.com/stocks/adbe-stock" xr:uid="{8250AE11-C24C-4E80-BE93-87C2D259D096}"/>
    <hyperlink ref="G56" r:id="rId197" tooltip="Airbnb" display="https://markets.businessinsider.com/stocks/abnb-stock" xr:uid="{D8A5A68A-049B-4B87-B4F5-2B81211D91A1}"/>
    <hyperlink ref="G80" r:id="rId198" tooltip="Align Technology" display="https://markets.businessinsider.com/stocks/algn-stock" xr:uid="{FC1B3C7F-DDC8-4F3F-9F5D-D1BCEECBD043}"/>
    <hyperlink ref="G71" r:id="rId199" tooltip="Alphabet A" display="https://markets.businessinsider.com/stocks/googl-stock" xr:uid="{BE2C2204-614B-4FBE-B4B6-64AB10F3E4E6}"/>
    <hyperlink ref="G70" r:id="rId200" tooltip="Alphabet C" display="https://markets.businessinsider.com/stocks/goog-stock" xr:uid="{BD862DA4-9712-4A77-895D-B30364B6EA31}"/>
    <hyperlink ref="G32" r:id="rId201" tooltip="Amazon" display="https://markets.businessinsider.com/stocks/amzn-stock" xr:uid="{182EA403-AA68-4EEC-8CE9-432A9D905554}"/>
    <hyperlink ref="G84" r:id="rId202" tooltip="AMD" display="https://markets.businessinsider.com/stocks/amd-stock" xr:uid="{3124D4FF-BF47-4604-9FAB-9243D126E972}"/>
    <hyperlink ref="G11" r:id="rId203" tooltip="American Electric Power" display="https://markets.businessinsider.com/stocks/aep-stock" xr:uid="{988E012A-1CC4-4D95-A03D-B89A55A5CAF1}"/>
    <hyperlink ref="G43" r:id="rId204" tooltip="Amgen" display="https://markets.businessinsider.com/stocks/amgn-stock" xr:uid="{B4563D8E-96CA-49BA-A9BC-937198DABE3C}"/>
    <hyperlink ref="G51" r:id="rId205" tooltip="Analog Devices" display="https://markets.businessinsider.com/stocks/adi-stock" xr:uid="{BE1286B7-15A3-4FCC-B50F-1B592AA2F091}"/>
    <hyperlink ref="G61" r:id="rId206" tooltip="ANSYS" display="https://markets.businessinsider.com/stocks/anss-stock" xr:uid="{B515B147-5AE4-419A-AF3C-8E00AAFD88B7}"/>
    <hyperlink ref="G92" r:id="rId207" tooltip="Applied Materials" display="https://markets.businessinsider.com/stocks/amat-stock" xr:uid="{46735AEF-83DE-4962-A73B-AF9DD5241936}"/>
    <hyperlink ref="G68" r:id="rId208" tooltip="ASML" display="https://markets.businessinsider.com/stocks/asml-stock" xr:uid="{6A60FF9B-82F8-4110-B138-3F9D18C91F44}"/>
    <hyperlink ref="G55" r:id="rId209" tooltip="AstraZeneca" display="https://markets.businessinsider.com/stocks/azn-stock" xr:uid="{63C94B5A-3424-4C9F-8382-BC2C50DA0D9D}"/>
    <hyperlink ref="G24" r:id="rId210" tooltip="Atlassian a" display="https://markets.businessinsider.com/stocks/team-stock" xr:uid="{1D9B346A-D253-436F-976C-869DC3CC7CAA}"/>
    <hyperlink ref="G34" r:id="rId211" tooltip="Autodesk" display="https://markets.businessinsider.com/stocks/adsk-stock" xr:uid="{424EAF7B-6156-4204-AC77-B6AC38DBE1B2}"/>
    <hyperlink ref="G30" r:id="rId212" tooltip="Automatic Data Processing" display="https://markets.businessinsider.com/stocks/adp-stock" xr:uid="{BA838C3B-9489-490E-A19D-0108AFC21B85}"/>
    <hyperlink ref="G94" r:id="rId213" tooltip="Baker Hughes" display="https://markets.businessinsider.com/stocks/bkr-stock" xr:uid="{D13E51F2-D63F-48C3-9D0C-5A0796B66836}"/>
    <hyperlink ref="G18" r:id="rId214" tooltip="Biogen" display="https://markets.businessinsider.com/stocks/biib-stock" xr:uid="{1534EA2A-A8DF-44DB-82AE-C1F320ACE393}"/>
    <hyperlink ref="G97" r:id="rId215" tooltip="Booking Holdings" display="https://markets.businessinsider.com/stocks/bkng-stock" xr:uid="{0F434A20-0555-4099-B08E-9F315421D5FC}"/>
    <hyperlink ref="G95" r:id="rId216" tooltip="Broadcom" display="https://markets.businessinsider.com/stocks/avgo-stock" xr:uid="{DC5534C9-4B5A-4AB2-8A16-CAE74A00F51D}"/>
    <hyperlink ref="G76" r:id="rId217" tooltip="Cadence Design Systems" display="https://markets.businessinsider.com/stocks/cdns-stock" xr:uid="{C97AB9FA-0D6A-4236-A14D-51CA3F9B8C3B}"/>
    <hyperlink ref="G73" r:id="rId218" tooltip="Charte a" display="https://markets.businessinsider.com/stocks/chtr-stock" xr:uid="{9F8D9AA1-2F3B-482B-8FE4-EA3764F21A2E}"/>
    <hyperlink ref="G53" r:id="rId219" tooltip="Cintas" display="https://markets.businessinsider.com/stocks/ctas-stock" xr:uid="{4087D92E-5BD4-48DF-9D23-17B8DAC8B425}"/>
    <hyperlink ref="G66" r:id="rId220" tooltip="Cisco" display="https://markets.businessinsider.com/stocks/csco-stock" xr:uid="{8DE4FDB9-EE63-4E3B-B05B-5D2175D02EAE}"/>
    <hyperlink ref="G39" r:id="rId221" tooltip="Cognizant" display="https://markets.businessinsider.com/stocks/ctsh-stock" xr:uid="{F5FF7C05-16D2-4F74-AAFE-29A0D33E3084}"/>
    <hyperlink ref="G79" r:id="rId222" tooltip="Comcast" display="https://markets.businessinsider.com/stocks/cmcsa-stock" xr:uid="{7655DA3F-7E39-40E7-BBC0-EAE69AE2D441}"/>
    <hyperlink ref="G63" r:id="rId223" tooltip="Constellation Energy" display="https://markets.businessinsider.com/stocks/ceg-stock" xr:uid="{354573FB-9AAC-4CE1-9A4F-9DA9EDB99FE5}"/>
    <hyperlink ref="G90" r:id="rId224" tooltip="Copart" display="https://markets.businessinsider.com/stocks/cprt-stock" xr:uid="{A2C25545-74F7-4A77-9D17-8E3D069997AE}"/>
    <hyperlink ref="G31" r:id="rId225" tooltip="CoStar Group" display="https://markets.businessinsider.com/stocks/csgp-stock" xr:uid="{A3F3DF92-544F-4AB0-BA13-A2FE0AE78322}"/>
    <hyperlink ref="G41" r:id="rId226" tooltip="Costco Wholesale" display="https://markets.businessinsider.com/stocks/cost-stock" xr:uid="{E1F821B5-9913-4BB5-9A0D-FA47D23C8306}"/>
    <hyperlink ref="G21" r:id="rId227" tooltip="CrowdStrike" display="https://markets.businessinsider.com/stocks/crwd-stock" xr:uid="{0FBDDE44-0A94-42C5-B92C-3562FDF2ED2C}"/>
    <hyperlink ref="G35" r:id="rId228" tooltip="CSX" display="https://markets.businessinsider.com/stocks/csx-stock" xr:uid="{ABACB31A-2766-4BF4-A118-251DCAB1BCBD}"/>
    <hyperlink ref="G22" r:id="rId229" tooltip="Datado a" display="https://markets.businessinsider.com/stocks/ddog-stock" xr:uid="{08C9A908-55D6-4461-9489-97DCA8E150C1}"/>
    <hyperlink ref="G40" r:id="rId230" tooltip="DexCom" display="https://markets.businessinsider.com/stocks/dxcm-stock" xr:uid="{5D780F7C-F27B-4E46-A499-8B15CCA502BC}"/>
    <hyperlink ref="G69" r:id="rId231" tooltip="Diamondback Energy" display="https://markets.businessinsider.com/stocks/fang-stock" xr:uid="{E224B781-0A88-4E40-8C76-6007D5876BAD}"/>
    <hyperlink ref="G9" r:id="rId232" tooltip="Dollar Tree" display="https://markets.businessinsider.com/stocks/dltr-stock" xr:uid="{A78125CF-4AC1-492E-9F82-A5068ACAA13B}"/>
    <hyperlink ref="G37" r:id="rId233" tooltip="eBay" display="https://markets.businessinsider.com/stocks/ebay-stock" xr:uid="{0B177FEF-C565-44E9-9B69-D5B899C29FE0}"/>
    <hyperlink ref="G27" r:id="rId234" tooltip="Electronic Arts" display="https://markets.businessinsider.com/stocks/ea-stock" xr:uid="{3E4B57DD-C7D2-44A4-AF64-CCD2F7A2F63A}"/>
    <hyperlink ref="G4" r:id="rId235" tooltip="Enphase Energy" display="https://markets.businessinsider.com/stocks/enph-stock" xr:uid="{BA840F3F-E74D-4074-9E05-7430E3002F5C}"/>
    <hyperlink ref="G20" r:id="rId236" tooltip="Exelon" display="https://markets.businessinsider.com/stocks/exc-stock" xr:uid="{E2398DB2-52CA-4FB7-BD5A-3D43AAA12644}"/>
    <hyperlink ref="G42" r:id="rId237" tooltip="Fastenal" display="https://markets.businessinsider.com/stocks/fast-stock" xr:uid="{F3EFF852-CEB7-4DB3-9E95-AE1C5C9B0275}"/>
    <hyperlink ref="G44" r:id="rId238" tooltip="Fortinet" display="https://markets.businessinsider.com/stocks/ftnt-stock" xr:uid="{A4E7C04A-B3C3-47DB-B173-78475DD00BF4}"/>
    <hyperlink ref="G45" r:id="rId239" tooltip="Gilead Sciences" display="https://markets.businessinsider.com/stocks/gild-stock" xr:uid="{EA1B1367-2981-41CC-8BCB-5E183C7D05BB}"/>
    <hyperlink ref="G36" r:id="rId240" tooltip="GLOBALFOUNDRIES" display="https://markets.businessinsider.com/stocks/gfs-stock" xr:uid="{9A66F125-AF8C-4DB0-B98B-B5DD7B09708D}"/>
    <hyperlink ref="G33" r:id="rId241" tooltip="Honeywell" display="https://markets.businessinsider.com/stocks/hon-stock" xr:uid="{099E0970-AE75-44CA-ADFB-2EED6A78DA9C}"/>
    <hyperlink ref="G67" r:id="rId242" tooltip="IDEXX Laboratories" display="https://markets.businessinsider.com/stocks/idxx-stock" xr:uid="{A2A89F51-672E-41A2-BF44-4BE67E97C4C9}"/>
    <hyperlink ref="G8" r:id="rId243" tooltip="Illumina" display="https://markets.businessinsider.com/stocks/ilmn-stock" xr:uid="{F7A78FBC-7E26-47AF-9533-34C719B2B7CB}"/>
    <hyperlink ref="G64" r:id="rId244" tooltip="Intel" display="https://markets.businessinsider.com/stocks/intc-stock" xr:uid="{253A48D7-AA32-4174-A57D-90A3F251FD0E}"/>
    <hyperlink ref="G57" r:id="rId245" tooltip="Intuit" display="https://markets.businessinsider.com/stocks/intu-stock" xr:uid="{003C25A8-CF41-47C4-8E48-3F62317EEC4F}"/>
    <hyperlink ref="G88" r:id="rId246" tooltip="Intuitive Surgical" display="https://markets.businessinsider.com/stocks/isrg-stock" xr:uid="{9B02CB7D-E9DB-43AC-B351-29F171A54FB5}"/>
    <hyperlink ref="G5" r:id="rId247" tooltip="JD.com" display="https://markets.businessinsider.com/stocks/jd-stock" xr:uid="{6FABF8A6-B6DB-4470-97A9-085054E849B5}"/>
    <hyperlink ref="G15" r:id="rId248" tooltip="Keurig Dr Pepper" display="https://markets.businessinsider.com/stocks/kdp-stock" xr:uid="{C158BBD3-8437-4D25-9201-1AA07E8265F3}"/>
    <hyperlink ref="G81" r:id="rId249" tooltip="KLA-Tencor" display="https://markets.businessinsider.com/stocks/klac-stock" xr:uid="{38CA880A-58C9-4091-997E-B14455B99679}"/>
    <hyperlink ref="G93" r:id="rId250" tooltip="Lam Research" display="https://markets.businessinsider.com/stocks/lrcx-stock" xr:uid="{A44A3F1F-03F9-40CD-89E4-BB4D7C8CF284}"/>
    <hyperlink ref="G3" r:id="rId251" tooltip="Lucid" display="https://markets.businessinsider.com/stocks/lcid-stock" xr:uid="{EAED3018-19AC-4B0F-8F28-7D97E7C7BE8E}"/>
    <hyperlink ref="G52" r:id="rId252" tooltip="Lululemon Athletica" display="https://markets.businessinsider.com/stocks/lulu-stock" xr:uid="{55CA3481-238B-4FFA-92E6-B8B324297D9A}"/>
    <hyperlink ref="G75" r:id="rId253" tooltip="Marriott" display="https://markets.businessinsider.com/stocks/mar-stock" xr:uid="{C4EC0377-92F7-40DC-8B96-E2573C3C1DBC}"/>
    <hyperlink ref="G50" r:id="rId254" tooltip="Marvell Technology" display="https://markets.businessinsider.com/stocks/mrvl-stock" xr:uid="{135CA40C-A4B3-446B-A342-88A2D327DA10}"/>
    <hyperlink ref="G83" r:id="rId255" tooltip="MercadoLibre" display="https://markets.businessinsider.com/stocks/meli-stock" xr:uid="{C76956FE-67AA-405C-8D03-45588E76F865}"/>
    <hyperlink ref="G98" r:id="rId256" tooltip="Meta Platforms" display="https://markets.businessinsider.com/stocks/meta-stock" xr:uid="{B8BDBE79-85D6-4E89-9ADC-C813BA352C41}"/>
    <hyperlink ref="G54" r:id="rId257" tooltip="Microchip Technology" display="https://markets.businessinsider.com/stocks/mchp-stock" xr:uid="{50E4E556-D592-46ED-AE3C-D17DC380EA89}"/>
    <hyperlink ref="G58" r:id="rId258" tooltip="Micron Technology" display="https://markets.businessinsider.com/stocks/mu-stock" xr:uid="{47BD79CD-1654-4140-9131-3648EB269B33}"/>
    <hyperlink ref="G65" r:id="rId259" tooltip="Microsoft" display="https://markets.businessinsider.com/stocks/msft-stock" xr:uid="{9BDC226F-D0E0-44FA-B0E3-58D18F566CD1}"/>
    <hyperlink ref="G12" r:id="rId260" tooltip="Moderna" display="https://markets.businessinsider.com/stocks/mrna-stock" xr:uid="{82F1121A-798F-4CCF-B2FF-9A992C3CF7CC}"/>
    <hyperlink ref="G48" r:id="rId261" tooltip="Mondelez" display="https://markets.businessinsider.com/stocks/mdlz-stock" xr:uid="{2A0B3C1A-8CB4-436E-A506-7AE893973DB0}"/>
    <hyperlink ref="G47" r:id="rId262" tooltip="Monster Beverage" display="https://markets.businessinsider.com/stocks/mnst-stock" xr:uid="{D35F0C5D-B8D9-4279-B876-D836A3A766A0}"/>
    <hyperlink ref="G87" r:id="rId263" tooltip="Netflix" display="https://markets.businessinsider.com/stocks/nflx-stock" xr:uid="{9EE303D0-74B0-48B3-9171-18BFEA121A7D}"/>
    <hyperlink ref="G99" r:id="rId264" tooltip="NVIDIA" display="https://markets.businessinsider.com/stocks/nvda-stock" xr:uid="{724A97C9-7057-49A3-9219-A6B4AC609100}"/>
    <hyperlink ref="G60" r:id="rId265" tooltip="NXP Semiconductors" display="https://markets.businessinsider.com/stocks/nxpi-stock" xr:uid="{3D91EBEF-5715-46CE-B424-73B30D1314FA}"/>
    <hyperlink ref="G59" r:id="rId266" tooltip="O Reilly Automotive" display="https://markets.businessinsider.com/stocks/orly-stock" xr:uid="{EE74FA0B-2C77-4854-8C54-AC5A06852D18}"/>
    <hyperlink ref="G91" r:id="rId267" tooltip="Old Dominion Freight Line" display="https://markets.businessinsider.com/stocks/odfl-stock" xr:uid="{EE66E80A-697F-40B9-84C9-0E71721D2256}"/>
    <hyperlink ref="G78" r:id="rId268" tooltip="ON Semiconductor" display="https://markets.businessinsider.com/stocks/on-stock" xr:uid="{9E1BCDDF-CCBE-4F44-8892-B0192D398E90}"/>
    <hyperlink ref="G85" r:id="rId269" tooltip="Paccar" display="https://markets.businessinsider.com/stocks/pcar-stock" xr:uid="{3C75596A-FC70-4BA7-95A6-1786D20AE5DC}"/>
    <hyperlink ref="G77" r:id="rId270" tooltip="Palo Alto Networks" display="https://markets.businessinsider.com/stocks/panw-stock" xr:uid="{7EE731ED-5CC5-4F8E-9C62-5EABB17B0712}"/>
    <hyperlink ref="G23" r:id="rId271" tooltip="Paychex" display="https://markets.businessinsider.com/stocks/payx-stock" xr:uid="{83539AC8-F4C3-4956-BF33-35E4D9E3B204}"/>
    <hyperlink ref="G7" r:id="rId272" tooltip="PayPal" display="https://markets.businessinsider.com/stocks/pypl-stock" xr:uid="{A8D926AD-5F13-42B7-9973-3357E38E03A5}"/>
    <hyperlink ref="G86" r:id="rId273" tooltip="PDD Holdings" display="https://markets.businessinsider.com/stocks/pdd-stock" xr:uid="{8818A5AF-E6B9-46C7-B305-79E2D6F428D5}"/>
    <hyperlink ref="G26" r:id="rId274" tooltip="PepsiCo" display="https://markets.businessinsider.com/stocks/pep-stock" xr:uid="{332F9D87-95FE-4F35-A313-926D20B94CAC}"/>
    <hyperlink ref="G19" r:id="rId275" tooltip="QUALCOMM" display="https://markets.businessinsider.com/stocks/qcom-stock" xr:uid="{6EA20693-8B6A-436F-B098-8086A96D3AE2}"/>
    <hyperlink ref="G46" r:id="rId276" tooltip="Regeneron Pharmaceuticals" display="https://markets.businessinsider.com/stocks/regn-stock" xr:uid="{9E4AAA3C-2D72-4A49-A94E-CB13A72A7061}"/>
    <hyperlink ref="G62" r:id="rId277" tooltip="Ross Stores" display="https://markets.businessinsider.com/stocks/rost-stock" xr:uid="{B836F520-9DC9-43BB-B12F-E0E7DCB21B0F}"/>
    <hyperlink ref="G89" r:id="rId278" tooltip="Seagen" display="https://markets.businessinsider.com/stocks/sgen-stock" xr:uid="{D9836E2E-CD39-4168-A5F1-AC66C0A4E5A3}"/>
    <hyperlink ref="G10" r:id="rId279" tooltip="Sirius XM" display="https://markets.businessinsider.com/stocks/siri-stock" xr:uid="{D13FAF45-1098-4ADD-B846-ECB0B1B39543}"/>
    <hyperlink ref="G29" r:id="rId280" tooltip="Starbucks" display="https://markets.businessinsider.com/stocks/sbux-stock" xr:uid="{CE1CD6F9-08BA-4FEE-9E6A-8964290D1122}"/>
    <hyperlink ref="G82" r:id="rId281" tooltip="Synopsys" display="https://markets.businessinsider.com/stocks/snps-stock" xr:uid="{AA09B635-F5FD-464A-A061-FBAAF44C2373}"/>
    <hyperlink ref="G14" r:id="rId282" tooltip="Tesla" display="https://markets.businessinsider.com/stocks/tsla-stock" xr:uid="{3CFB619F-A9D8-44E7-9BDA-A618E58E16B9}"/>
    <hyperlink ref="G25" r:id="rId283" tooltip="The Kraft Heinz Company" display="https://markets.businessinsider.com/stocks/khc-stock" xr:uid="{AD765AB8-9179-4A36-931F-9568315FC902}"/>
    <hyperlink ref="G28" r:id="rId284" tooltip="T-Mobile US" display="https://markets.businessinsider.com/stocks/tmus-stock" xr:uid="{39515E83-7FB8-4294-9B04-E7B933CA33AE}"/>
    <hyperlink ref="G74" r:id="rId285" tooltip="Verisk Analytic a" display="https://markets.businessinsider.com/stocks/vrsk-stock" xr:uid="{AC2865D6-91D0-466E-A106-6C86CB4711E2}"/>
    <hyperlink ref="G49" r:id="rId286" tooltip="Vertex Pharmaceuticals" display="https://markets.businessinsider.com/stocks/vrtx-stock" xr:uid="{8EC6CBBA-6666-45E4-ACFA-378D0B2B8D72}"/>
    <hyperlink ref="G6" r:id="rId287" tooltip="Walgreens Boots Alliance" display="https://markets.businessinsider.com/stocks/wba-stock" xr:uid="{57AA3974-4F02-434F-99A2-31A21FDE6617}"/>
    <hyperlink ref="G17" r:id="rId288" tooltip="Warner Bros. Discovery" display="https://markets.businessinsider.com/stocks/wbd-stock" xr:uid="{4EC0F4E5-C741-42E8-AD55-434AB86AC9FB}"/>
    <hyperlink ref="G72" r:id="rId289" tooltip="Workda a" display="https://markets.businessinsider.com/stocks/wday-stock" xr:uid="{934D316A-8779-4936-8FA1-6D6E32A78846}"/>
    <hyperlink ref="G13" r:id="rId290" tooltip="Xcel Energy" display="https://markets.businessinsider.com/stocks/xel-stock" xr:uid="{F00C2FBD-181C-41C9-9188-77E2EFF67A3C}"/>
    <hyperlink ref="G16" r:id="rId291" tooltip="Zoom Video Communications" display="https://markets.businessinsider.com/stocks/zm-stock" xr:uid="{EDCDE6A0-5928-4A2B-B145-FEFE8FB288FA}"/>
  </hyperlinks>
  <pageMargins left="0.7" right="0.7" top="0.75" bottom="0.75" header="0.3" footer="0.3"/>
  <pageSetup paperSize="9" orientation="portrait" r:id="rId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6479-20A8-4D51-BD4C-DFA7E1542BAB}">
  <dimension ref="A1:K275"/>
  <sheetViews>
    <sheetView topLeftCell="A2" workbookViewId="0">
      <selection activeCell="K98" sqref="K2:K98"/>
    </sheetView>
  </sheetViews>
  <sheetFormatPr defaultRowHeight="14.4"/>
  <cols>
    <col min="1" max="1" width="23.109375" bestFit="1" customWidth="1"/>
    <col min="7" max="7" width="34.5546875" customWidth="1"/>
    <col min="10" max="10" width="57.33203125" customWidth="1"/>
  </cols>
  <sheetData>
    <row r="1" spans="1:11" ht="58.2" thickBot="1">
      <c r="A1" s="7" t="s">
        <v>107</v>
      </c>
      <c r="B1" s="7" t="s">
        <v>108</v>
      </c>
      <c r="C1" s="7" t="s">
        <v>109</v>
      </c>
      <c r="D1" s="7" t="s">
        <v>110</v>
      </c>
      <c r="E1" s="7" t="s">
        <v>111</v>
      </c>
      <c r="F1" s="7" t="s">
        <v>112</v>
      </c>
      <c r="G1" s="7" t="s">
        <v>113</v>
      </c>
    </row>
    <row r="2" spans="1:11" ht="28.8" thickTop="1" thickBot="1">
      <c r="A2" s="9"/>
      <c r="B2" s="135" t="s">
        <v>115</v>
      </c>
      <c r="C2" s="13">
        <v>171.21</v>
      </c>
      <c r="D2" s="138">
        <v>28.77</v>
      </c>
      <c r="E2" s="138" t="s">
        <v>378</v>
      </c>
      <c r="F2" s="14" t="s">
        <v>116</v>
      </c>
      <c r="G2" s="14">
        <v>200.54</v>
      </c>
      <c r="J2" s="3" t="s">
        <v>1</v>
      </c>
      <c r="K2" s="14">
        <v>594.5</v>
      </c>
    </row>
    <row r="3" spans="1:11" ht="28.2" thickTop="1">
      <c r="A3" s="8" t="s">
        <v>114</v>
      </c>
      <c r="B3" s="136"/>
      <c r="C3" s="11">
        <v>3.0000000000000001E-3</v>
      </c>
      <c r="D3" s="139"/>
      <c r="E3" s="139"/>
      <c r="F3" s="10" t="s">
        <v>117</v>
      </c>
      <c r="G3" s="12" t="s">
        <v>118</v>
      </c>
      <c r="J3" s="6" t="s">
        <v>2</v>
      </c>
      <c r="K3" s="14">
        <v>144.81</v>
      </c>
    </row>
    <row r="4" spans="1:11" ht="18.600000000000001" thickBot="1">
      <c r="A4" s="8" t="s">
        <v>12</v>
      </c>
      <c r="B4" s="137"/>
      <c r="C4" s="12"/>
      <c r="D4" s="140"/>
      <c r="E4" s="140"/>
      <c r="F4" s="10"/>
      <c r="G4" s="12"/>
      <c r="J4" s="6" t="s">
        <v>3</v>
      </c>
      <c r="K4" s="24">
        <v>380.33</v>
      </c>
    </row>
    <row r="5" spans="1:11" ht="28.8" thickTop="1" thickBot="1">
      <c r="A5" s="9"/>
      <c r="B5" s="135" t="s">
        <v>115</v>
      </c>
      <c r="C5" s="13">
        <v>315.75</v>
      </c>
      <c r="D5" s="138">
        <v>32.590000000000003</v>
      </c>
      <c r="E5" s="138" t="s">
        <v>379</v>
      </c>
      <c r="F5" s="14" t="s">
        <v>116</v>
      </c>
      <c r="G5" s="14">
        <v>375.03</v>
      </c>
      <c r="J5" s="6" t="s">
        <v>4</v>
      </c>
      <c r="K5" s="14">
        <v>143.88999999999999</v>
      </c>
    </row>
    <row r="6" spans="1:11" ht="28.8" thickTop="1" thickBot="1">
      <c r="A6" s="8" t="s">
        <v>119</v>
      </c>
      <c r="B6" s="136"/>
      <c r="C6" s="11">
        <v>7.0000000000000001E-3</v>
      </c>
      <c r="D6" s="139"/>
      <c r="E6" s="139"/>
      <c r="F6" s="10" t="s">
        <v>120</v>
      </c>
      <c r="G6" s="12" t="s">
        <v>121</v>
      </c>
      <c r="J6" s="6" t="s">
        <v>5</v>
      </c>
      <c r="K6" s="14">
        <v>130.94</v>
      </c>
    </row>
    <row r="7" spans="1:11" ht="19.2" thickTop="1" thickBot="1">
      <c r="A7" s="8" t="s">
        <v>65</v>
      </c>
      <c r="B7" s="137"/>
      <c r="C7" s="12"/>
      <c r="D7" s="140"/>
      <c r="E7" s="140"/>
      <c r="F7" s="10"/>
      <c r="G7" s="12"/>
      <c r="J7" s="6" t="s">
        <v>6</v>
      </c>
      <c r="K7" s="14">
        <v>161.30000000000001</v>
      </c>
    </row>
    <row r="8" spans="1:11" ht="19.2" thickTop="1" thickBot="1">
      <c r="A8" s="9"/>
      <c r="B8" s="135" t="s">
        <v>115</v>
      </c>
      <c r="C8" s="13">
        <v>131.85</v>
      </c>
      <c r="D8" s="138">
        <v>27.93</v>
      </c>
      <c r="E8" s="138" t="s">
        <v>380</v>
      </c>
      <c r="F8" s="14" t="s">
        <v>124</v>
      </c>
      <c r="G8" s="14">
        <v>130.94</v>
      </c>
      <c r="J8" s="6" t="s">
        <v>7</v>
      </c>
      <c r="K8" s="14">
        <v>136.47999999999999</v>
      </c>
    </row>
    <row r="9" spans="1:11" ht="28.8" thickTop="1" thickBot="1">
      <c r="A9" s="8" t="s">
        <v>122</v>
      </c>
      <c r="B9" s="136"/>
      <c r="C9" s="15">
        <v>-0.01</v>
      </c>
      <c r="D9" s="139"/>
      <c r="E9" s="139"/>
      <c r="F9" s="10" t="s">
        <v>125</v>
      </c>
      <c r="G9" s="16" t="s">
        <v>126</v>
      </c>
      <c r="J9" s="6" t="s">
        <v>8</v>
      </c>
      <c r="K9" s="14">
        <v>94.97</v>
      </c>
    </row>
    <row r="10" spans="1:11" ht="19.2" thickTop="1" thickBot="1">
      <c r="A10" s="8" t="s">
        <v>123</v>
      </c>
      <c r="B10" s="137"/>
      <c r="C10" s="16"/>
      <c r="D10" s="140"/>
      <c r="E10" s="140"/>
      <c r="F10" s="10"/>
      <c r="G10" s="16"/>
      <c r="J10" s="6" t="s">
        <v>9</v>
      </c>
      <c r="K10" s="14">
        <v>265.44</v>
      </c>
    </row>
    <row r="11" spans="1:11" ht="28.2" thickTop="1">
      <c r="A11" s="9"/>
      <c r="B11" s="135" t="s">
        <v>115</v>
      </c>
      <c r="C11" s="13">
        <v>130.86000000000001</v>
      </c>
      <c r="D11" s="138">
        <v>27.72</v>
      </c>
      <c r="E11" s="138" t="s">
        <v>381</v>
      </c>
      <c r="F11" s="14" t="s">
        <v>116</v>
      </c>
      <c r="G11" s="14">
        <v>143.88999999999999</v>
      </c>
      <c r="J11" s="6" t="s">
        <v>10</v>
      </c>
      <c r="K11" s="14">
        <v>203.79</v>
      </c>
    </row>
    <row r="12" spans="1:11" ht="28.2" thickBot="1">
      <c r="A12" s="8" t="s">
        <v>127</v>
      </c>
      <c r="B12" s="136"/>
      <c r="C12" s="15">
        <v>-1.0999999999999999E-2</v>
      </c>
      <c r="D12" s="139"/>
      <c r="E12" s="139"/>
      <c r="F12" s="10" t="s">
        <v>128</v>
      </c>
      <c r="G12" s="12" t="s">
        <v>129</v>
      </c>
      <c r="J12" s="6" t="s">
        <v>11</v>
      </c>
      <c r="K12" s="24">
        <v>317.45</v>
      </c>
    </row>
    <row r="13" spans="1:11" ht="19.2" thickTop="1" thickBot="1">
      <c r="A13" s="8" t="s">
        <v>123</v>
      </c>
      <c r="B13" s="137"/>
      <c r="C13" s="16"/>
      <c r="D13" s="140"/>
      <c r="E13" s="140"/>
      <c r="F13" s="10"/>
      <c r="G13" s="12"/>
      <c r="J13" s="6" t="s">
        <v>12</v>
      </c>
      <c r="K13" s="14">
        <v>200.54</v>
      </c>
    </row>
    <row r="14" spans="1:11" ht="28.8" thickTop="1" thickBot="1">
      <c r="A14" s="9"/>
      <c r="B14" s="135" t="s">
        <v>132</v>
      </c>
      <c r="C14" s="13">
        <v>127.12</v>
      </c>
      <c r="D14" s="138">
        <v>100.1</v>
      </c>
      <c r="E14" s="138" t="s">
        <v>382</v>
      </c>
      <c r="F14" s="14" t="s">
        <v>116</v>
      </c>
      <c r="G14" s="14">
        <v>161.30000000000001</v>
      </c>
      <c r="J14" s="6" t="s">
        <v>13</v>
      </c>
      <c r="K14" s="14">
        <v>150.41</v>
      </c>
    </row>
    <row r="15" spans="1:11" ht="28.2" thickTop="1">
      <c r="A15" s="8" t="s">
        <v>130</v>
      </c>
      <c r="B15" s="136"/>
      <c r="C15" s="11">
        <v>8.9999999999999993E-3</v>
      </c>
      <c r="D15" s="139"/>
      <c r="E15" s="139"/>
      <c r="F15" s="10" t="s">
        <v>133</v>
      </c>
      <c r="G15" s="12" t="s">
        <v>134</v>
      </c>
      <c r="J15" s="6" t="s">
        <v>14</v>
      </c>
      <c r="K15" s="14">
        <v>741.13</v>
      </c>
    </row>
    <row r="16" spans="1:11" ht="18.600000000000001" thickBot="1">
      <c r="A16" s="8" t="s">
        <v>131</v>
      </c>
      <c r="B16" s="137"/>
      <c r="C16" s="12"/>
      <c r="D16" s="140"/>
      <c r="E16" s="140"/>
      <c r="F16" s="10"/>
      <c r="G16" s="12"/>
      <c r="J16" s="6" t="s">
        <v>15</v>
      </c>
      <c r="K16" s="25">
        <v>80</v>
      </c>
    </row>
    <row r="17" spans="1:11" ht="28.8" thickTop="1" thickBot="1">
      <c r="A17" s="9"/>
      <c r="B17" s="135" t="s">
        <v>115</v>
      </c>
      <c r="C17" s="13">
        <v>434.99</v>
      </c>
      <c r="D17" s="138">
        <v>105.07</v>
      </c>
      <c r="E17" s="138" t="s">
        <v>383</v>
      </c>
      <c r="F17" s="14" t="s">
        <v>116</v>
      </c>
      <c r="G17" s="14">
        <v>555.70000000000005</v>
      </c>
      <c r="J17" s="6" t="s">
        <v>16</v>
      </c>
      <c r="K17">
        <v>199.81</v>
      </c>
    </row>
    <row r="18" spans="1:11" ht="28.8" thickTop="1" thickBot="1">
      <c r="A18" s="8" t="s">
        <v>135</v>
      </c>
      <c r="B18" s="136"/>
      <c r="C18" s="11">
        <v>0.01</v>
      </c>
      <c r="D18" s="139"/>
      <c r="E18" s="139"/>
      <c r="F18" s="10" t="s">
        <v>136</v>
      </c>
      <c r="G18" s="12" t="s">
        <v>137</v>
      </c>
      <c r="J18" s="6" t="s">
        <v>17</v>
      </c>
      <c r="K18" s="14">
        <v>235.11</v>
      </c>
    </row>
    <row r="19" spans="1:11" ht="19.2" thickTop="1" thickBot="1">
      <c r="A19" s="8" t="s">
        <v>70</v>
      </c>
      <c r="B19" s="137"/>
      <c r="C19" s="12"/>
      <c r="D19" s="140"/>
      <c r="E19" s="140"/>
      <c r="F19" s="10"/>
      <c r="G19" s="12"/>
      <c r="J19" s="6" t="s">
        <v>18</v>
      </c>
      <c r="K19" s="14">
        <v>250.62</v>
      </c>
    </row>
    <row r="20" spans="1:11" ht="19.2" thickTop="1" thickBot="1">
      <c r="A20" s="141"/>
      <c r="B20" s="141"/>
      <c r="C20" s="141"/>
      <c r="D20" s="141"/>
      <c r="E20" s="141"/>
      <c r="F20" s="141"/>
      <c r="G20" s="141"/>
      <c r="J20" s="6" t="s">
        <v>19</v>
      </c>
      <c r="K20" s="25">
        <v>38.44</v>
      </c>
    </row>
    <row r="21" spans="1:11" ht="18.600000000000001" thickTop="1">
      <c r="A21" s="9"/>
      <c r="B21" s="135" t="s">
        <v>139</v>
      </c>
      <c r="C21" s="13">
        <v>250.22</v>
      </c>
      <c r="D21" s="138">
        <v>70.88</v>
      </c>
      <c r="E21" s="138" t="s">
        <v>384</v>
      </c>
      <c r="F21" s="14" t="s">
        <v>140</v>
      </c>
      <c r="G21" s="14">
        <v>240.6</v>
      </c>
      <c r="J21" s="6" t="s">
        <v>20</v>
      </c>
      <c r="K21" s="14">
        <v>110.83</v>
      </c>
    </row>
    <row r="22" spans="1:11" ht="28.2" thickBot="1">
      <c r="A22" s="8" t="s">
        <v>138</v>
      </c>
      <c r="B22" s="136"/>
      <c r="C22" s="11">
        <v>1.6E-2</v>
      </c>
      <c r="D22" s="139"/>
      <c r="E22" s="139"/>
      <c r="F22" s="10" t="s">
        <v>141</v>
      </c>
      <c r="G22" s="16" t="s">
        <v>142</v>
      </c>
      <c r="J22" s="6" t="s">
        <v>21</v>
      </c>
      <c r="K22">
        <v>3194.67</v>
      </c>
    </row>
    <row r="23" spans="1:11" ht="19.2" thickTop="1" thickBot="1">
      <c r="A23" s="8" t="s">
        <v>88</v>
      </c>
      <c r="B23" s="137"/>
      <c r="C23" s="12"/>
      <c r="D23" s="140"/>
      <c r="E23" s="140"/>
      <c r="F23" s="10"/>
      <c r="G23" s="16"/>
      <c r="J23" s="6" t="s">
        <v>22</v>
      </c>
      <c r="K23" s="14">
        <v>846.14</v>
      </c>
    </row>
    <row r="24" spans="1:11" ht="28.2" thickTop="1">
      <c r="A24" s="9"/>
      <c r="B24" s="135" t="s">
        <v>115</v>
      </c>
      <c r="C24" s="13">
        <v>300.20999999999998</v>
      </c>
      <c r="D24" s="138">
        <v>34.99</v>
      </c>
      <c r="E24" s="138" t="s">
        <v>385</v>
      </c>
      <c r="F24" s="14" t="s">
        <v>116</v>
      </c>
      <c r="G24" s="14">
        <v>320.33999999999997</v>
      </c>
      <c r="J24" s="6" t="s">
        <v>23</v>
      </c>
      <c r="K24" s="14">
        <v>257.44</v>
      </c>
    </row>
    <row r="25" spans="1:11" ht="28.2" thickBot="1">
      <c r="A25" s="8" t="s">
        <v>143</v>
      </c>
      <c r="B25" s="136"/>
      <c r="C25" s="15">
        <v>-1.2E-2</v>
      </c>
      <c r="D25" s="139"/>
      <c r="E25" s="139"/>
      <c r="F25" s="10" t="s">
        <v>144</v>
      </c>
      <c r="G25" s="12" t="s">
        <v>145</v>
      </c>
      <c r="J25" s="6" t="s">
        <v>24</v>
      </c>
      <c r="K25" s="25">
        <v>506.68</v>
      </c>
    </row>
    <row r="26" spans="1:11" ht="19.2" thickTop="1" thickBot="1">
      <c r="A26" s="8" t="s">
        <v>62</v>
      </c>
      <c r="B26" s="137"/>
      <c r="C26" s="16"/>
      <c r="D26" s="140"/>
      <c r="E26" s="140"/>
      <c r="F26" s="10"/>
      <c r="G26" s="12"/>
      <c r="J26" s="6" t="s">
        <v>25</v>
      </c>
      <c r="K26" s="14">
        <v>529.36</v>
      </c>
    </row>
    <row r="27" spans="1:11" ht="28.2" thickTop="1">
      <c r="A27" s="9"/>
      <c r="B27" s="135" t="s">
        <v>115</v>
      </c>
      <c r="C27" s="13">
        <v>830.58</v>
      </c>
      <c r="D27" s="138">
        <v>25.54</v>
      </c>
      <c r="E27" s="138" t="s">
        <v>386</v>
      </c>
      <c r="F27" s="14" t="s">
        <v>116</v>
      </c>
      <c r="G27" s="14">
        <v>846.14</v>
      </c>
      <c r="J27" s="6" t="s">
        <v>26</v>
      </c>
      <c r="K27" s="14">
        <v>59.58</v>
      </c>
    </row>
    <row r="28" spans="1:11" ht="27.6">
      <c r="A28" s="8" t="s">
        <v>146</v>
      </c>
      <c r="B28" s="136"/>
      <c r="C28" s="15">
        <v>-2E-3</v>
      </c>
      <c r="D28" s="139"/>
      <c r="E28" s="139"/>
      <c r="F28" s="10" t="s">
        <v>147</v>
      </c>
      <c r="G28" s="12" t="s">
        <v>148</v>
      </c>
      <c r="J28" s="6" t="s">
        <v>27</v>
      </c>
      <c r="K28" s="25">
        <v>68.75</v>
      </c>
    </row>
    <row r="29" spans="1:11" ht="18.600000000000001" thickBot="1">
      <c r="A29" s="8" t="s">
        <v>22</v>
      </c>
      <c r="B29" s="137"/>
      <c r="C29" s="16"/>
      <c r="D29" s="140"/>
      <c r="E29" s="140"/>
      <c r="F29" s="10"/>
      <c r="G29" s="12"/>
      <c r="J29" s="6" t="s">
        <v>28</v>
      </c>
      <c r="K29" s="25">
        <v>48.83</v>
      </c>
    </row>
    <row r="30" spans="1:11" ht="28.2" thickTop="1">
      <c r="A30" s="9"/>
      <c r="B30" s="135" t="s">
        <v>132</v>
      </c>
      <c r="C30" s="13">
        <v>564.96</v>
      </c>
      <c r="D30" s="138">
        <v>39.9</v>
      </c>
      <c r="E30" s="138" t="s">
        <v>387</v>
      </c>
      <c r="F30" s="14" t="s">
        <v>116</v>
      </c>
      <c r="G30" s="14">
        <v>580.92999999999995</v>
      </c>
      <c r="J30" s="6" t="s">
        <v>29</v>
      </c>
      <c r="K30" s="25">
        <v>98.92</v>
      </c>
    </row>
    <row r="31" spans="1:11" ht="27.6">
      <c r="A31" s="8" t="s">
        <v>149</v>
      </c>
      <c r="B31" s="136"/>
      <c r="C31" s="15">
        <v>-6.0000000000000001E-3</v>
      </c>
      <c r="D31" s="139"/>
      <c r="E31" s="139"/>
      <c r="F31" s="10" t="s">
        <v>147</v>
      </c>
      <c r="G31" s="12" t="s">
        <v>150</v>
      </c>
      <c r="J31" s="6" t="s">
        <v>30</v>
      </c>
      <c r="K31" s="25">
        <v>44.4</v>
      </c>
    </row>
    <row r="32" spans="1:11" ht="18.600000000000001" thickBot="1">
      <c r="A32" s="8" t="s">
        <v>32</v>
      </c>
      <c r="B32" s="137"/>
      <c r="C32" s="16"/>
      <c r="D32" s="140"/>
      <c r="E32" s="140"/>
      <c r="F32" s="10"/>
      <c r="G32" s="12"/>
      <c r="J32" s="6" t="s">
        <v>31</v>
      </c>
      <c r="K32" s="25">
        <v>92</v>
      </c>
    </row>
    <row r="33" spans="1:11" ht="19.2" thickTop="1" thickBot="1">
      <c r="A33" s="9"/>
      <c r="B33" s="135" t="s">
        <v>152</v>
      </c>
      <c r="C33" s="13">
        <v>169.44</v>
      </c>
      <c r="D33" s="138">
        <v>29.67</v>
      </c>
      <c r="E33" s="138" t="s">
        <v>388</v>
      </c>
      <c r="F33" s="14" t="s">
        <v>140</v>
      </c>
      <c r="G33" s="14">
        <v>192</v>
      </c>
      <c r="J33" s="6" t="s">
        <v>32</v>
      </c>
      <c r="K33" s="25">
        <v>580.92999999999995</v>
      </c>
    </row>
    <row r="34" spans="1:11" ht="28.8" thickTop="1" thickBot="1">
      <c r="A34" s="8" t="s">
        <v>151</v>
      </c>
      <c r="B34" s="136"/>
      <c r="C34" s="15">
        <v>0</v>
      </c>
      <c r="D34" s="139"/>
      <c r="E34" s="139"/>
      <c r="F34" s="10" t="s">
        <v>153</v>
      </c>
      <c r="G34" s="12" t="s">
        <v>154</v>
      </c>
      <c r="J34" s="6" t="s">
        <v>33</v>
      </c>
      <c r="K34" s="14">
        <v>189.08</v>
      </c>
    </row>
    <row r="35" spans="1:11" ht="19.2" thickTop="1" thickBot="1">
      <c r="A35" s="8" t="s">
        <v>80</v>
      </c>
      <c r="B35" s="137"/>
      <c r="C35" s="16"/>
      <c r="D35" s="140"/>
      <c r="E35" s="140"/>
      <c r="F35" s="10"/>
      <c r="G35" s="12"/>
      <c r="J35" s="6" t="s">
        <v>34</v>
      </c>
      <c r="K35" s="14">
        <v>35.909999999999997</v>
      </c>
    </row>
    <row r="36" spans="1:11" ht="28.2" thickTop="1">
      <c r="A36" s="9"/>
      <c r="B36" s="135" t="s">
        <v>115</v>
      </c>
      <c r="C36" s="13">
        <v>588.66</v>
      </c>
      <c r="D36" s="138">
        <v>29.88</v>
      </c>
      <c r="E36" s="138" t="s">
        <v>389</v>
      </c>
      <c r="F36" s="14" t="s">
        <v>116</v>
      </c>
      <c r="G36" s="14">
        <v>741.13</v>
      </c>
      <c r="J36" s="6" t="s">
        <v>35</v>
      </c>
      <c r="K36" s="25">
        <v>106.27</v>
      </c>
    </row>
    <row r="37" spans="1:11" ht="27.6">
      <c r="A37" s="8" t="s">
        <v>14</v>
      </c>
      <c r="B37" s="136"/>
      <c r="C37" s="11">
        <v>1.4E-2</v>
      </c>
      <c r="D37" s="139"/>
      <c r="E37" s="139"/>
      <c r="F37" s="10" t="s">
        <v>155</v>
      </c>
      <c r="G37" s="12" t="s">
        <v>156</v>
      </c>
      <c r="J37" s="6" t="s">
        <v>36</v>
      </c>
      <c r="K37" s="25">
        <v>134.25</v>
      </c>
    </row>
    <row r="38" spans="1:11" ht="18.600000000000001" thickBot="1">
      <c r="A38" s="8" t="s">
        <v>14</v>
      </c>
      <c r="B38" s="137"/>
      <c r="C38" s="12"/>
      <c r="D38" s="140"/>
      <c r="E38" s="140"/>
      <c r="F38" s="10"/>
      <c r="G38" s="12"/>
      <c r="J38" s="6" t="s">
        <v>37</v>
      </c>
      <c r="K38" s="25">
        <v>177.74</v>
      </c>
    </row>
    <row r="39" spans="1:11" ht="28.2" thickTop="1">
      <c r="A39" s="9"/>
      <c r="B39" s="135" t="s">
        <v>115</v>
      </c>
      <c r="C39" s="13">
        <v>509.9</v>
      </c>
      <c r="D39" s="138">
        <v>45.9</v>
      </c>
      <c r="E39" s="138" t="s">
        <v>390</v>
      </c>
      <c r="F39" s="14" t="s">
        <v>116</v>
      </c>
      <c r="G39" s="14">
        <v>594.5</v>
      </c>
      <c r="J39" s="6" t="s">
        <v>38</v>
      </c>
      <c r="K39" s="25">
        <v>152.82</v>
      </c>
    </row>
    <row r="40" spans="1:11" ht="27.6">
      <c r="A40" s="8" t="s">
        <v>157</v>
      </c>
      <c r="B40" s="136"/>
      <c r="C40" s="11">
        <v>0.01</v>
      </c>
      <c r="D40" s="139"/>
      <c r="E40" s="139"/>
      <c r="F40" s="10" t="s">
        <v>158</v>
      </c>
      <c r="G40" s="12" t="s">
        <v>159</v>
      </c>
      <c r="J40" s="6" t="s">
        <v>39</v>
      </c>
      <c r="K40" s="25">
        <v>49.29</v>
      </c>
    </row>
    <row r="41" spans="1:11" ht="18.600000000000001" thickBot="1">
      <c r="A41" s="8" t="s">
        <v>1</v>
      </c>
      <c r="B41" s="137"/>
      <c r="C41" s="12"/>
      <c r="D41" s="140"/>
      <c r="E41" s="140"/>
      <c r="F41" s="10"/>
      <c r="G41" s="12"/>
      <c r="J41" s="6" t="s">
        <v>40</v>
      </c>
      <c r="K41" s="25">
        <v>140.43</v>
      </c>
    </row>
    <row r="42" spans="1:11" ht="18.600000000000001" thickTop="1">
      <c r="A42" s="9"/>
      <c r="B42" s="135" t="s">
        <v>115</v>
      </c>
      <c r="C42" s="13">
        <v>53.76</v>
      </c>
      <c r="D42" s="138">
        <v>17.510000000000002</v>
      </c>
      <c r="E42" s="138" t="s">
        <v>391</v>
      </c>
      <c r="F42" s="14" t="s">
        <v>140</v>
      </c>
      <c r="G42" s="14">
        <v>59.58</v>
      </c>
      <c r="J42" s="6" t="s">
        <v>41</v>
      </c>
      <c r="K42" s="25">
        <v>232.31</v>
      </c>
    </row>
    <row r="43" spans="1:11" ht="27.6">
      <c r="A43" s="8" t="s">
        <v>160</v>
      </c>
      <c r="B43" s="136"/>
      <c r="C43" s="15">
        <v>-2E-3</v>
      </c>
      <c r="D43" s="139"/>
      <c r="E43" s="139"/>
      <c r="F43" s="10" t="s">
        <v>162</v>
      </c>
      <c r="G43" s="12" t="s">
        <v>163</v>
      </c>
      <c r="J43" s="6" t="s">
        <v>42</v>
      </c>
      <c r="K43" s="25">
        <v>44.2</v>
      </c>
    </row>
    <row r="44" spans="1:11" ht="18.600000000000001" thickBot="1">
      <c r="A44" s="8" t="s">
        <v>161</v>
      </c>
      <c r="B44" s="137"/>
      <c r="C44" s="16"/>
      <c r="D44" s="140"/>
      <c r="E44" s="140"/>
      <c r="F44" s="10"/>
      <c r="G44" s="12"/>
      <c r="J44" s="6" t="s">
        <v>43</v>
      </c>
      <c r="K44" s="25">
        <v>57</v>
      </c>
    </row>
    <row r="45" spans="1:11" ht="28.2" thickTop="1">
      <c r="A45" s="9"/>
      <c r="B45" s="135" t="s">
        <v>165</v>
      </c>
      <c r="C45" s="13">
        <v>67.72</v>
      </c>
      <c r="D45" s="138">
        <v>34.03</v>
      </c>
      <c r="E45" s="138" t="s">
        <v>392</v>
      </c>
      <c r="F45" s="14" t="s">
        <v>116</v>
      </c>
      <c r="G45" s="14">
        <v>80</v>
      </c>
      <c r="J45" s="6" t="s">
        <v>44</v>
      </c>
      <c r="K45" s="25">
        <v>73.16</v>
      </c>
    </row>
    <row r="46" spans="1:11" ht="27.6">
      <c r="A46" s="8" t="s">
        <v>164</v>
      </c>
      <c r="B46" s="136"/>
      <c r="C46" s="11">
        <v>4.0000000000000001E-3</v>
      </c>
      <c r="D46" s="139"/>
      <c r="E46" s="139"/>
      <c r="F46" s="10" t="s">
        <v>166</v>
      </c>
      <c r="G46" s="12" t="s">
        <v>167</v>
      </c>
      <c r="J46" s="6" t="s">
        <v>45</v>
      </c>
      <c r="K46" s="25">
        <v>90.05</v>
      </c>
    </row>
    <row r="47" spans="1:11" ht="18.600000000000001" thickBot="1">
      <c r="A47" s="8" t="s">
        <v>15</v>
      </c>
      <c r="B47" s="137"/>
      <c r="C47" s="12"/>
      <c r="D47" s="140"/>
      <c r="E47" s="140"/>
      <c r="F47" s="10"/>
      <c r="G47" s="12"/>
      <c r="J47" s="6" t="s">
        <v>46</v>
      </c>
      <c r="K47" s="25">
        <v>76.19</v>
      </c>
    </row>
    <row r="48" spans="1:11" ht="18.600000000000001" thickTop="1">
      <c r="A48" s="9"/>
      <c r="B48" s="135" t="s">
        <v>170</v>
      </c>
      <c r="C48" s="13">
        <v>358.27</v>
      </c>
      <c r="D48" s="138">
        <v>0</v>
      </c>
      <c r="E48" s="138" t="s">
        <v>393</v>
      </c>
      <c r="F48" s="14" t="s">
        <v>171</v>
      </c>
      <c r="G48" s="138" t="s">
        <v>171</v>
      </c>
      <c r="J48" s="6" t="s">
        <v>47</v>
      </c>
      <c r="K48" s="25">
        <v>215.07</v>
      </c>
    </row>
    <row r="49" spans="1:11" ht="27.6">
      <c r="A49" s="8" t="s">
        <v>168</v>
      </c>
      <c r="B49" s="136"/>
      <c r="C49" s="11">
        <v>1E-3</v>
      </c>
      <c r="D49" s="139"/>
      <c r="E49" s="139"/>
      <c r="F49" s="10" t="s">
        <v>172</v>
      </c>
      <c r="G49" s="139"/>
      <c r="J49" s="6" t="s">
        <v>48</v>
      </c>
      <c r="K49" s="25">
        <v>571.66999999999996</v>
      </c>
    </row>
    <row r="50" spans="1:11" ht="18.600000000000001" thickBot="1">
      <c r="A50" s="8" t="s">
        <v>169</v>
      </c>
      <c r="B50" s="137"/>
      <c r="C50" s="12"/>
      <c r="D50" s="140"/>
      <c r="E50" s="140"/>
      <c r="F50" s="10"/>
      <c r="G50" s="140"/>
      <c r="J50" s="6" t="s">
        <v>49</v>
      </c>
      <c r="K50" s="25">
        <v>222.85</v>
      </c>
    </row>
    <row r="51" spans="1:11" ht="28.2" thickTop="1">
      <c r="A51" s="9"/>
      <c r="B51" s="135" t="s">
        <v>174</v>
      </c>
      <c r="C51" s="13">
        <v>44.34</v>
      </c>
      <c r="D51" s="138">
        <v>28.06</v>
      </c>
      <c r="E51" s="138" t="s">
        <v>394</v>
      </c>
      <c r="F51" s="14" t="s">
        <v>116</v>
      </c>
      <c r="G51" s="14">
        <v>48.83</v>
      </c>
      <c r="J51" s="6" t="s">
        <v>50</v>
      </c>
      <c r="K51" s="25">
        <v>33.909999999999997</v>
      </c>
    </row>
    <row r="52" spans="1:11" ht="27.6">
      <c r="A52" s="8" t="s">
        <v>173</v>
      </c>
      <c r="B52" s="136"/>
      <c r="C52" s="15">
        <v>-1.2E-2</v>
      </c>
      <c r="D52" s="139"/>
      <c r="E52" s="139"/>
      <c r="F52" s="10" t="s">
        <v>175</v>
      </c>
      <c r="G52" s="12" t="s">
        <v>176</v>
      </c>
      <c r="J52" s="6" t="s">
        <v>51</v>
      </c>
      <c r="K52" s="24">
        <v>558.39</v>
      </c>
    </row>
    <row r="53" spans="1:11" ht="18.600000000000001" thickBot="1">
      <c r="A53" s="8" t="s">
        <v>28</v>
      </c>
      <c r="B53" s="137"/>
      <c r="C53" s="16"/>
      <c r="D53" s="140"/>
      <c r="E53" s="140"/>
      <c r="F53" s="10"/>
      <c r="G53" s="12"/>
      <c r="J53" s="6" t="s">
        <v>52</v>
      </c>
      <c r="K53" s="25">
        <v>343.1</v>
      </c>
    </row>
    <row r="54" spans="1:11" ht="28.2" thickTop="1">
      <c r="A54" s="9"/>
      <c r="B54" s="135" t="s">
        <v>174</v>
      </c>
      <c r="C54" s="13">
        <v>377.6</v>
      </c>
      <c r="D54" s="138">
        <v>40.21</v>
      </c>
      <c r="E54" s="138" t="s">
        <v>395</v>
      </c>
      <c r="F54" s="14" t="s">
        <v>116</v>
      </c>
      <c r="G54" s="14">
        <v>433.06</v>
      </c>
      <c r="J54" s="6" t="s">
        <v>53</v>
      </c>
      <c r="K54" s="25">
        <v>53.64</v>
      </c>
    </row>
    <row r="55" spans="1:11" ht="27.6">
      <c r="A55" s="8" t="s">
        <v>177</v>
      </c>
      <c r="B55" s="136"/>
      <c r="C55" s="11">
        <v>3.0000000000000001E-3</v>
      </c>
      <c r="D55" s="139"/>
      <c r="E55" s="139"/>
      <c r="F55" s="10" t="s">
        <v>178</v>
      </c>
      <c r="G55" s="12" t="s">
        <v>179</v>
      </c>
      <c r="J55" s="6" t="s">
        <v>54</v>
      </c>
      <c r="K55" s="25">
        <v>37.11</v>
      </c>
    </row>
    <row r="56" spans="1:11" ht="18.600000000000001" thickBot="1">
      <c r="A56" s="8" t="s">
        <v>69</v>
      </c>
      <c r="B56" s="137"/>
      <c r="C56" s="12"/>
      <c r="D56" s="140"/>
      <c r="E56" s="140"/>
      <c r="F56" s="10"/>
      <c r="G56" s="12"/>
      <c r="J56" s="6" t="s">
        <v>55</v>
      </c>
      <c r="K56" s="25">
        <v>463.11</v>
      </c>
    </row>
    <row r="57" spans="1:11" ht="28.2" thickTop="1">
      <c r="A57" s="9"/>
      <c r="B57" s="135" t="s">
        <v>115</v>
      </c>
      <c r="C57" s="13">
        <v>102.82</v>
      </c>
      <c r="D57" s="142">
        <v>-5138.43</v>
      </c>
      <c r="E57" s="138" t="s">
        <v>396</v>
      </c>
      <c r="F57" s="14" t="s">
        <v>116</v>
      </c>
      <c r="G57" s="14">
        <v>136.47999999999999</v>
      </c>
      <c r="J57" s="6" t="s">
        <v>56</v>
      </c>
      <c r="K57" s="25">
        <v>583.5</v>
      </c>
    </row>
    <row r="58" spans="1:11" ht="27.6">
      <c r="A58" s="8" t="s">
        <v>7</v>
      </c>
      <c r="B58" s="136"/>
      <c r="C58" s="11">
        <v>1E-3</v>
      </c>
      <c r="D58" s="143"/>
      <c r="E58" s="139"/>
      <c r="F58" s="10" t="s">
        <v>181</v>
      </c>
      <c r="G58" s="12" t="s">
        <v>182</v>
      </c>
      <c r="J58" s="6" t="s">
        <v>57</v>
      </c>
      <c r="K58" s="25">
        <v>8.15</v>
      </c>
    </row>
    <row r="59" spans="1:11" ht="18.600000000000001" thickBot="1">
      <c r="A59" s="8" t="s">
        <v>180</v>
      </c>
      <c r="B59" s="137"/>
      <c r="C59" s="12"/>
      <c r="D59" s="144"/>
      <c r="E59" s="140"/>
      <c r="F59" s="10"/>
      <c r="G59" s="12"/>
      <c r="J59" s="6" t="s">
        <v>58</v>
      </c>
      <c r="K59" s="25">
        <v>441.93</v>
      </c>
    </row>
    <row r="60" spans="1:11" ht="18.600000000000001" thickTop="1">
      <c r="A60" s="9"/>
      <c r="B60" s="135" t="s">
        <v>115</v>
      </c>
      <c r="C60" s="13">
        <v>140.05000000000001</v>
      </c>
      <c r="D60" s="138">
        <v>27.9</v>
      </c>
      <c r="E60" s="138" t="s">
        <v>397</v>
      </c>
      <c r="F60" s="14" t="s">
        <v>124</v>
      </c>
      <c r="G60" s="14">
        <v>181.7</v>
      </c>
      <c r="J60" s="6" t="s">
        <v>59</v>
      </c>
      <c r="K60" s="25">
        <v>212.07</v>
      </c>
    </row>
    <row r="61" spans="1:11" ht="27.6">
      <c r="A61" s="8" t="s">
        <v>183</v>
      </c>
      <c r="B61" s="136"/>
      <c r="C61" s="11">
        <v>3.0000000000000001E-3</v>
      </c>
      <c r="D61" s="139"/>
      <c r="E61" s="139"/>
      <c r="F61" s="10" t="s">
        <v>125</v>
      </c>
      <c r="G61" s="12" t="s">
        <v>184</v>
      </c>
      <c r="J61" s="6" t="s">
        <v>60</v>
      </c>
      <c r="K61" s="25">
        <v>66.73</v>
      </c>
    </row>
    <row r="62" spans="1:11" ht="18.600000000000001" thickBot="1">
      <c r="A62" s="8" t="s">
        <v>90</v>
      </c>
      <c r="B62" s="137"/>
      <c r="C62" s="12"/>
      <c r="D62" s="140"/>
      <c r="E62" s="140"/>
      <c r="F62" s="10"/>
      <c r="G62" s="12"/>
      <c r="J62" s="6" t="s">
        <v>61</v>
      </c>
      <c r="K62">
        <v>1643.21</v>
      </c>
    </row>
    <row r="63" spans="1:11" ht="18.600000000000001" thickTop="1">
      <c r="A63" s="9"/>
      <c r="B63" s="135" t="s">
        <v>115</v>
      </c>
      <c r="C63" s="13">
        <v>35.549999999999997</v>
      </c>
      <c r="D63" s="138">
        <v>-161.58000000000001</v>
      </c>
      <c r="E63" s="138" t="s">
        <v>398</v>
      </c>
      <c r="F63" s="14" t="s">
        <v>140</v>
      </c>
      <c r="G63" s="14">
        <v>33.909999999999997</v>
      </c>
      <c r="J63" s="6" t="s">
        <v>62</v>
      </c>
      <c r="K63">
        <v>320.33999999999997</v>
      </c>
    </row>
    <row r="64" spans="1:11" ht="27.6">
      <c r="A64" s="8" t="s">
        <v>185</v>
      </c>
      <c r="B64" s="136"/>
      <c r="C64" s="11">
        <v>1.0999999999999999E-2</v>
      </c>
      <c r="D64" s="139"/>
      <c r="E64" s="139"/>
      <c r="F64" s="10" t="s">
        <v>186</v>
      </c>
      <c r="G64" s="16" t="s">
        <v>187</v>
      </c>
      <c r="J64" s="6" t="s">
        <v>63</v>
      </c>
      <c r="K64" s="25">
        <v>97.29</v>
      </c>
    </row>
    <row r="65" spans="1:11" ht="18.600000000000001" thickBot="1">
      <c r="A65" s="8" t="s">
        <v>50</v>
      </c>
      <c r="B65" s="137"/>
      <c r="C65" s="12"/>
      <c r="D65" s="140"/>
      <c r="E65" s="140"/>
      <c r="F65" s="10"/>
      <c r="G65" s="16"/>
      <c r="J65" s="6" t="s">
        <v>64</v>
      </c>
      <c r="K65" s="25">
        <v>77.430000000000007</v>
      </c>
    </row>
    <row r="66" spans="1:11" ht="18.600000000000001" thickTop="1">
      <c r="A66" s="9"/>
      <c r="B66" s="135" t="s">
        <v>115</v>
      </c>
      <c r="C66" s="13">
        <v>159.01</v>
      </c>
      <c r="D66" s="138">
        <v>19.11</v>
      </c>
      <c r="E66" s="138" t="s">
        <v>399</v>
      </c>
      <c r="F66" s="14" t="s">
        <v>140</v>
      </c>
      <c r="G66" s="14">
        <v>185.32</v>
      </c>
      <c r="J66" s="6" t="s">
        <v>65</v>
      </c>
      <c r="K66" s="25">
        <v>375.03</v>
      </c>
    </row>
    <row r="67" spans="1:11" ht="27.6">
      <c r="A67" s="8" t="s">
        <v>188</v>
      </c>
      <c r="B67" s="136"/>
      <c r="C67" s="15">
        <v>-1E-3</v>
      </c>
      <c r="D67" s="139"/>
      <c r="E67" s="139"/>
      <c r="F67" s="10" t="s">
        <v>190</v>
      </c>
      <c r="G67" s="12" t="s">
        <v>191</v>
      </c>
      <c r="J67" s="6" t="s">
        <v>66</v>
      </c>
      <c r="K67" s="25">
        <v>155.52000000000001</v>
      </c>
    </row>
    <row r="68" spans="1:11" ht="18.600000000000001" thickBot="1">
      <c r="A68" s="8" t="s">
        <v>189</v>
      </c>
      <c r="B68" s="137"/>
      <c r="C68" s="16"/>
      <c r="D68" s="140"/>
      <c r="E68" s="140"/>
      <c r="F68" s="10"/>
      <c r="G68" s="12"/>
      <c r="J68" s="6" t="s">
        <v>67</v>
      </c>
      <c r="K68" s="25">
        <v>77.95</v>
      </c>
    </row>
    <row r="69" spans="1:11" ht="18.600000000000001" thickTop="1">
      <c r="A69" s="9"/>
      <c r="B69" s="135" t="s">
        <v>165</v>
      </c>
      <c r="C69" s="13">
        <v>268.76</v>
      </c>
      <c r="D69" s="138">
        <v>18.12</v>
      </c>
      <c r="E69" s="138" t="s">
        <v>400</v>
      </c>
      <c r="F69" s="14" t="s">
        <v>140</v>
      </c>
      <c r="G69" s="14">
        <v>265.44</v>
      </c>
      <c r="J69" s="6" t="s">
        <v>68</v>
      </c>
      <c r="K69" s="25">
        <v>61.71</v>
      </c>
    </row>
    <row r="70" spans="1:11" ht="27.6">
      <c r="A70" s="8" t="s">
        <v>192</v>
      </c>
      <c r="B70" s="136"/>
      <c r="C70" s="15">
        <v>-8.0000000000000002E-3</v>
      </c>
      <c r="D70" s="139"/>
      <c r="E70" s="139"/>
      <c r="F70" s="10" t="s">
        <v>193</v>
      </c>
      <c r="G70" s="16" t="s">
        <v>194</v>
      </c>
      <c r="J70" s="6" t="s">
        <v>69</v>
      </c>
      <c r="K70" s="25">
        <v>433.06</v>
      </c>
    </row>
    <row r="71" spans="1:11" ht="18.600000000000001" thickBot="1">
      <c r="A71" s="8" t="s">
        <v>9</v>
      </c>
      <c r="B71" s="137"/>
      <c r="C71" s="16"/>
      <c r="D71" s="140"/>
      <c r="E71" s="140"/>
      <c r="F71" s="10"/>
      <c r="G71" s="16"/>
      <c r="J71" s="6" t="s">
        <v>70</v>
      </c>
      <c r="K71" s="25">
        <v>555.70000000000005</v>
      </c>
    </row>
    <row r="72" spans="1:11" ht="28.2" thickTop="1">
      <c r="A72" s="9"/>
      <c r="B72" s="135" t="s">
        <v>115</v>
      </c>
      <c r="C72" s="13">
        <v>510.94</v>
      </c>
      <c r="D72" s="138">
        <v>60.54</v>
      </c>
      <c r="E72" s="138" t="s">
        <v>401</v>
      </c>
      <c r="F72" s="14" t="s">
        <v>116</v>
      </c>
      <c r="G72" s="14">
        <v>558.39</v>
      </c>
      <c r="J72" s="6" t="s">
        <v>71</v>
      </c>
      <c r="K72" s="25">
        <v>225</v>
      </c>
    </row>
    <row r="73" spans="1:11" ht="27.6">
      <c r="A73" s="8" t="s">
        <v>195</v>
      </c>
      <c r="B73" s="136"/>
      <c r="C73" s="15">
        <v>-3.0000000000000001E-3</v>
      </c>
      <c r="D73" s="139"/>
      <c r="E73" s="139"/>
      <c r="F73" s="10" t="s">
        <v>196</v>
      </c>
      <c r="G73" s="12" t="s">
        <v>197</v>
      </c>
      <c r="J73" s="6" t="s">
        <v>72</v>
      </c>
      <c r="K73" s="25">
        <v>971.4</v>
      </c>
    </row>
    <row r="74" spans="1:11" ht="18.600000000000001" thickBot="1">
      <c r="A74" s="8" t="s">
        <v>51</v>
      </c>
      <c r="B74" s="137"/>
      <c r="C74" s="16"/>
      <c r="D74" s="140"/>
      <c r="E74" s="140"/>
      <c r="F74" s="10"/>
      <c r="G74" s="12"/>
      <c r="J74" s="6" t="s">
        <v>73</v>
      </c>
      <c r="K74" s="25">
        <v>374.6</v>
      </c>
    </row>
    <row r="75" spans="1:11" ht="28.2" thickTop="1">
      <c r="A75" s="9"/>
      <c r="B75" s="135" t="s">
        <v>165</v>
      </c>
      <c r="C75" s="13">
        <v>53.64</v>
      </c>
      <c r="D75" s="138">
        <v>18.37</v>
      </c>
      <c r="E75" s="138" t="s">
        <v>402</v>
      </c>
      <c r="F75" s="14" t="s">
        <v>116</v>
      </c>
      <c r="G75" s="14">
        <v>60</v>
      </c>
      <c r="J75" s="6" t="s">
        <v>74</v>
      </c>
      <c r="K75" s="25">
        <v>109.31</v>
      </c>
    </row>
    <row r="76" spans="1:11" ht="27.6">
      <c r="A76" s="8" t="s">
        <v>198</v>
      </c>
      <c r="B76" s="136"/>
      <c r="C76" s="11">
        <v>1.2E-2</v>
      </c>
      <c r="D76" s="139"/>
      <c r="E76" s="139"/>
      <c r="F76" s="10" t="s">
        <v>166</v>
      </c>
      <c r="G76" s="12" t="s">
        <v>200</v>
      </c>
      <c r="J76" s="6" t="s">
        <v>75</v>
      </c>
      <c r="K76" s="25">
        <v>74.569999999999993</v>
      </c>
    </row>
    <row r="77" spans="1:11" ht="18.600000000000001" thickBot="1">
      <c r="A77" s="8" t="s">
        <v>199</v>
      </c>
      <c r="B77" s="137"/>
      <c r="C77" s="12"/>
      <c r="D77" s="140"/>
      <c r="E77" s="140"/>
      <c r="F77" s="10"/>
      <c r="G77" s="12"/>
      <c r="J77" s="6" t="s">
        <v>76</v>
      </c>
      <c r="K77" s="25">
        <v>265.7</v>
      </c>
    </row>
    <row r="78" spans="1:11" ht="18.600000000000001" thickTop="1">
      <c r="A78" s="9"/>
      <c r="B78" s="135" t="s">
        <v>132</v>
      </c>
      <c r="C78" s="13">
        <v>98.07</v>
      </c>
      <c r="D78" s="138">
        <v>24.34</v>
      </c>
      <c r="E78" s="138" t="s">
        <v>403</v>
      </c>
      <c r="F78" s="14" t="s">
        <v>124</v>
      </c>
      <c r="G78" s="14">
        <v>117.75</v>
      </c>
      <c r="J78" s="6" t="s">
        <v>77</v>
      </c>
      <c r="K78" s="25">
        <v>120.8</v>
      </c>
    </row>
    <row r="79" spans="1:11" ht="27.6">
      <c r="A79" s="8" t="s">
        <v>201</v>
      </c>
      <c r="B79" s="136"/>
      <c r="C79" s="11">
        <v>2.5999999999999999E-2</v>
      </c>
      <c r="D79" s="139"/>
      <c r="E79" s="139"/>
      <c r="F79" s="10" t="s">
        <v>125</v>
      </c>
      <c r="G79" s="12" t="s">
        <v>202</v>
      </c>
      <c r="J79" s="6" t="s">
        <v>78</v>
      </c>
      <c r="K79" s="25">
        <v>90.87</v>
      </c>
    </row>
    <row r="80" spans="1:11" ht="18.600000000000001" thickBot="1">
      <c r="A80" s="8" t="s">
        <v>201</v>
      </c>
      <c r="B80" s="137"/>
      <c r="C80" s="12"/>
      <c r="D80" s="140"/>
      <c r="E80" s="140"/>
      <c r="F80" s="10"/>
      <c r="G80" s="12"/>
      <c r="J80" s="6" t="s">
        <v>79</v>
      </c>
      <c r="K80" s="25">
        <v>117.75</v>
      </c>
    </row>
    <row r="81" spans="1:11" ht="18.600000000000001" thickTop="1">
      <c r="A81" s="9"/>
      <c r="B81" s="135" t="s">
        <v>205</v>
      </c>
      <c r="C81" s="13">
        <v>184.74</v>
      </c>
      <c r="D81" s="138">
        <v>22.86</v>
      </c>
      <c r="E81" s="138" t="s">
        <v>404</v>
      </c>
      <c r="F81" s="14" t="s">
        <v>140</v>
      </c>
      <c r="G81" s="14">
        <v>215.07</v>
      </c>
      <c r="J81" s="6" t="s">
        <v>80</v>
      </c>
      <c r="K81" s="25">
        <v>192</v>
      </c>
    </row>
    <row r="82" spans="1:11" ht="27.6">
      <c r="A82" s="8" t="s">
        <v>203</v>
      </c>
      <c r="B82" s="136"/>
      <c r="C82" s="15">
        <v>-1.2999999999999999E-2</v>
      </c>
      <c r="D82" s="139"/>
      <c r="E82" s="139"/>
      <c r="F82" s="10" t="s">
        <v>206</v>
      </c>
      <c r="G82" s="12" t="s">
        <v>207</v>
      </c>
      <c r="J82" s="6" t="s">
        <v>81</v>
      </c>
      <c r="K82" s="25">
        <v>141.96</v>
      </c>
    </row>
    <row r="83" spans="1:11" ht="18.600000000000001" thickBot="1">
      <c r="A83" s="8" t="s">
        <v>204</v>
      </c>
      <c r="B83" s="137"/>
      <c r="C83" s="16"/>
      <c r="D83" s="140"/>
      <c r="E83" s="140"/>
      <c r="F83" s="10"/>
      <c r="G83" s="12"/>
      <c r="J83" s="6" t="s">
        <v>82</v>
      </c>
      <c r="K83" s="25">
        <v>900.92</v>
      </c>
    </row>
    <row r="84" spans="1:11" ht="28.2" thickTop="1">
      <c r="A84" s="9"/>
      <c r="B84" s="135" t="s">
        <v>115</v>
      </c>
      <c r="C84" s="13">
        <v>111.06</v>
      </c>
      <c r="D84" s="138">
        <v>14.54</v>
      </c>
      <c r="E84" s="138" t="s">
        <v>405</v>
      </c>
      <c r="F84" s="14" t="s">
        <v>116</v>
      </c>
      <c r="G84" s="14">
        <v>141.96</v>
      </c>
      <c r="J84" s="6" t="s">
        <v>83</v>
      </c>
      <c r="K84" s="25">
        <v>127</v>
      </c>
    </row>
    <row r="85" spans="1:11" ht="27.6">
      <c r="A85" s="8" t="s">
        <v>208</v>
      </c>
      <c r="B85" s="136"/>
      <c r="C85" s="15">
        <v>0</v>
      </c>
      <c r="D85" s="139"/>
      <c r="E85" s="139"/>
      <c r="F85" s="10" t="s">
        <v>209</v>
      </c>
      <c r="G85" s="12" t="s">
        <v>137</v>
      </c>
      <c r="J85" s="6" t="s">
        <v>84</v>
      </c>
      <c r="K85" s="25">
        <v>190.47</v>
      </c>
    </row>
    <row r="86" spans="1:11" ht="18.600000000000001" thickBot="1">
      <c r="A86" s="8" t="s">
        <v>81</v>
      </c>
      <c r="B86" s="137"/>
      <c r="C86" s="16"/>
      <c r="D86" s="140"/>
      <c r="E86" s="140"/>
      <c r="F86" s="10"/>
      <c r="G86" s="12"/>
      <c r="J86" s="6" t="s">
        <v>85</v>
      </c>
      <c r="K86" s="25">
        <v>5.0199999999999996</v>
      </c>
    </row>
    <row r="87" spans="1:11" ht="28.2" thickTop="1">
      <c r="A87" s="9"/>
      <c r="B87" s="135" t="s">
        <v>115</v>
      </c>
      <c r="C87" s="13">
        <v>138.44999999999999</v>
      </c>
      <c r="D87" s="138">
        <v>18.27</v>
      </c>
      <c r="E87" s="138" t="s">
        <v>406</v>
      </c>
      <c r="F87" s="14" t="s">
        <v>116</v>
      </c>
      <c r="G87" s="14">
        <v>150.41</v>
      </c>
      <c r="J87" s="6" t="s">
        <v>86</v>
      </c>
      <c r="K87" s="25">
        <v>114.38</v>
      </c>
    </row>
    <row r="88" spans="1:11" ht="27.6">
      <c r="A88" s="8" t="s">
        <v>210</v>
      </c>
      <c r="B88" s="136"/>
      <c r="C88" s="11">
        <v>2E-3</v>
      </c>
      <c r="D88" s="139"/>
      <c r="E88" s="139"/>
      <c r="F88" s="10" t="s">
        <v>175</v>
      </c>
      <c r="G88" s="12" t="s">
        <v>211</v>
      </c>
      <c r="J88" s="6" t="s">
        <v>87</v>
      </c>
      <c r="K88" s="25">
        <v>475.6</v>
      </c>
    </row>
    <row r="89" spans="1:11" ht="18.600000000000001" thickBot="1">
      <c r="A89" s="8" t="s">
        <v>13</v>
      </c>
      <c r="B89" s="137"/>
      <c r="C89" s="12"/>
      <c r="D89" s="140"/>
      <c r="E89" s="140"/>
      <c r="F89" s="10"/>
      <c r="G89" s="12"/>
      <c r="J89" s="6" t="s">
        <v>88</v>
      </c>
      <c r="K89" s="25">
        <v>240.6</v>
      </c>
    </row>
    <row r="90" spans="1:11" ht="28.2" thickTop="1">
      <c r="A90" s="9"/>
      <c r="B90" s="135" t="s">
        <v>132</v>
      </c>
      <c r="C90" s="17">
        <v>3083.95</v>
      </c>
      <c r="D90" s="138">
        <v>26.63</v>
      </c>
      <c r="E90" s="138" t="s">
        <v>407</v>
      </c>
      <c r="F90" s="14" t="s">
        <v>116</v>
      </c>
      <c r="G90" s="18">
        <v>3194.67</v>
      </c>
      <c r="J90" s="6" t="s">
        <v>89</v>
      </c>
      <c r="K90" s="25">
        <v>41.73</v>
      </c>
    </row>
    <row r="91" spans="1:11" ht="27.6">
      <c r="A91" s="8" t="s">
        <v>212</v>
      </c>
      <c r="B91" s="136"/>
      <c r="C91" s="15">
        <v>-7.0000000000000001E-3</v>
      </c>
      <c r="D91" s="139"/>
      <c r="E91" s="139"/>
      <c r="F91" s="10" t="s">
        <v>214</v>
      </c>
      <c r="G91" s="12" t="s">
        <v>215</v>
      </c>
      <c r="J91" s="6" t="s">
        <v>90</v>
      </c>
      <c r="K91" s="25">
        <v>181.7</v>
      </c>
    </row>
    <row r="92" spans="1:11" ht="18.600000000000001" thickBot="1">
      <c r="A92" s="8" t="s">
        <v>213</v>
      </c>
      <c r="B92" s="137"/>
      <c r="C92" s="16"/>
      <c r="D92" s="140"/>
      <c r="E92" s="140"/>
      <c r="F92" s="10"/>
      <c r="G92" s="12"/>
      <c r="J92" s="6" t="s">
        <v>91</v>
      </c>
      <c r="K92" s="25">
        <v>240</v>
      </c>
    </row>
    <row r="93" spans="1:11" ht="28.2" thickTop="1">
      <c r="A93" s="9"/>
      <c r="B93" s="135" t="s">
        <v>132</v>
      </c>
      <c r="C93" s="13">
        <v>91.27</v>
      </c>
      <c r="D93" s="138">
        <v>27.83</v>
      </c>
      <c r="E93" s="138" t="s">
        <v>408</v>
      </c>
      <c r="F93" s="14" t="s">
        <v>116</v>
      </c>
      <c r="G93" s="14">
        <v>114.38</v>
      </c>
      <c r="J93" s="6" t="s">
        <v>92</v>
      </c>
      <c r="K93" s="25">
        <v>367.63</v>
      </c>
    </row>
    <row r="94" spans="1:11" ht="27.6">
      <c r="A94" s="8" t="s">
        <v>216</v>
      </c>
      <c r="B94" s="136"/>
      <c r="C94" s="11">
        <v>2E-3</v>
      </c>
      <c r="D94" s="139"/>
      <c r="E94" s="139"/>
      <c r="F94" s="10" t="s">
        <v>217</v>
      </c>
      <c r="G94" s="12" t="s">
        <v>218</v>
      </c>
      <c r="J94" s="6" t="s">
        <v>93</v>
      </c>
      <c r="K94" s="25">
        <v>35.69</v>
      </c>
    </row>
    <row r="95" spans="1:11" ht="18.600000000000001" thickBot="1">
      <c r="A95" s="8" t="s">
        <v>86</v>
      </c>
      <c r="B95" s="137"/>
      <c r="C95" s="12"/>
      <c r="D95" s="140"/>
      <c r="E95" s="140"/>
      <c r="F95" s="10"/>
      <c r="G95" s="12"/>
      <c r="J95" s="6" t="s">
        <v>94</v>
      </c>
      <c r="K95" s="25">
        <v>20.56</v>
      </c>
    </row>
    <row r="96" spans="1:11" ht="28.2" thickTop="1">
      <c r="A96" s="9"/>
      <c r="B96" s="135" t="s">
        <v>165</v>
      </c>
      <c r="C96" s="13">
        <v>292.29000000000002</v>
      </c>
      <c r="D96" s="138">
        <v>73.260000000000005</v>
      </c>
      <c r="E96" s="138" t="s">
        <v>409</v>
      </c>
      <c r="F96" s="14" t="s">
        <v>116</v>
      </c>
      <c r="G96" s="14">
        <v>343.1</v>
      </c>
      <c r="J96" s="6" t="s">
        <v>95</v>
      </c>
      <c r="K96" s="25">
        <v>245.09</v>
      </c>
    </row>
    <row r="97" spans="1:11" ht="27.6">
      <c r="A97" s="8" t="s">
        <v>219</v>
      </c>
      <c r="B97" s="136"/>
      <c r="C97" s="15">
        <v>-1.2999999999999999E-2</v>
      </c>
      <c r="D97" s="139"/>
      <c r="E97" s="139"/>
      <c r="F97" s="10" t="s">
        <v>220</v>
      </c>
      <c r="G97" s="12" t="s">
        <v>221</v>
      </c>
      <c r="J97" s="6" t="s">
        <v>96</v>
      </c>
      <c r="K97" s="25">
        <v>66.290000000000006</v>
      </c>
    </row>
    <row r="98" spans="1:11" ht="18.600000000000001" thickBot="1">
      <c r="A98" s="8" t="s">
        <v>52</v>
      </c>
      <c r="B98" s="137"/>
      <c r="C98" s="16"/>
      <c r="D98" s="140"/>
      <c r="E98" s="140"/>
      <c r="F98" s="10"/>
      <c r="G98" s="12"/>
      <c r="J98" s="6" t="s">
        <v>97</v>
      </c>
      <c r="K98" s="25">
        <v>82.09</v>
      </c>
    </row>
    <row r="99" spans="1:11" ht="15" thickTop="1">
      <c r="A99" s="9"/>
      <c r="B99" s="135" t="s">
        <v>223</v>
      </c>
      <c r="C99" s="13">
        <v>240.58</v>
      </c>
      <c r="D99" s="138">
        <v>29.34</v>
      </c>
      <c r="E99" s="138" t="s">
        <v>410</v>
      </c>
      <c r="F99" s="14" t="s">
        <v>140</v>
      </c>
      <c r="G99" s="14">
        <v>250.62</v>
      </c>
    </row>
    <row r="100" spans="1:11" ht="27.6">
      <c r="A100" s="8" t="s">
        <v>222</v>
      </c>
      <c r="B100" s="136"/>
      <c r="C100" s="15">
        <v>-1.0999999999999999E-2</v>
      </c>
      <c r="D100" s="139"/>
      <c r="E100" s="139"/>
      <c r="F100" s="10" t="s">
        <v>186</v>
      </c>
      <c r="G100" s="12" t="s">
        <v>224</v>
      </c>
    </row>
    <row r="101" spans="1:11" ht="15" thickBot="1">
      <c r="A101" s="8" t="s">
        <v>18</v>
      </c>
      <c r="B101" s="137"/>
      <c r="C101" s="16"/>
      <c r="D101" s="140"/>
      <c r="E101" s="140"/>
      <c r="F101" s="10"/>
      <c r="G101" s="12"/>
    </row>
    <row r="102" spans="1:11" ht="28.2" thickTop="1">
      <c r="A102" s="9"/>
      <c r="B102" s="135" t="s">
        <v>152</v>
      </c>
      <c r="C102" s="13">
        <v>69.400000000000006</v>
      </c>
      <c r="D102" s="138">
        <v>22.98</v>
      </c>
      <c r="E102" s="138" t="s">
        <v>411</v>
      </c>
      <c r="F102" s="14" t="s">
        <v>116</v>
      </c>
      <c r="G102" s="14">
        <v>77.95</v>
      </c>
    </row>
    <row r="103" spans="1:11" ht="27.6">
      <c r="A103" s="8" t="s">
        <v>225</v>
      </c>
      <c r="B103" s="136"/>
      <c r="C103" s="11">
        <v>0</v>
      </c>
      <c r="D103" s="139"/>
      <c r="E103" s="139"/>
      <c r="F103" s="10" t="s">
        <v>220</v>
      </c>
      <c r="G103" s="12" t="s">
        <v>227</v>
      </c>
    </row>
    <row r="104" spans="1:11" ht="15" thickBot="1">
      <c r="A104" s="8" t="s">
        <v>226</v>
      </c>
      <c r="B104" s="137"/>
      <c r="C104" s="12"/>
      <c r="D104" s="140"/>
      <c r="E104" s="140"/>
      <c r="F104" s="10"/>
      <c r="G104" s="12"/>
    </row>
    <row r="105" spans="1:11" ht="28.2" thickTop="1">
      <c r="A105" s="9"/>
      <c r="B105" s="135" t="s">
        <v>165</v>
      </c>
      <c r="C105" s="13">
        <v>74.94</v>
      </c>
      <c r="D105" s="138">
        <v>17.23</v>
      </c>
      <c r="E105" s="138" t="s">
        <v>412</v>
      </c>
      <c r="F105" s="14" t="s">
        <v>116</v>
      </c>
      <c r="G105" s="14">
        <v>90.05</v>
      </c>
    </row>
    <row r="106" spans="1:11" ht="27.6">
      <c r="A106" s="8" t="s">
        <v>228</v>
      </c>
      <c r="B106" s="136"/>
      <c r="C106" s="15">
        <v>-6.0000000000000001E-3</v>
      </c>
      <c r="D106" s="139"/>
      <c r="E106" s="139"/>
      <c r="F106" s="10" t="s">
        <v>217</v>
      </c>
      <c r="G106" s="12" t="s">
        <v>229</v>
      </c>
    </row>
    <row r="107" spans="1:11" ht="15" thickBot="1">
      <c r="A107" s="8" t="s">
        <v>45</v>
      </c>
      <c r="B107" s="137"/>
      <c r="C107" s="16"/>
      <c r="D107" s="140"/>
      <c r="E107" s="140"/>
      <c r="F107" s="10"/>
      <c r="G107" s="12"/>
    </row>
    <row r="108" spans="1:11" ht="15" thickTop="1">
      <c r="A108" s="9"/>
      <c r="B108" s="138"/>
      <c r="C108" s="13">
        <v>69.78</v>
      </c>
      <c r="D108" s="138">
        <v>0</v>
      </c>
      <c r="E108" s="138" t="s">
        <v>413</v>
      </c>
      <c r="F108" s="14" t="s">
        <v>171</v>
      </c>
      <c r="G108" s="138" t="s">
        <v>171</v>
      </c>
    </row>
    <row r="109" spans="1:11" ht="27.6">
      <c r="A109" s="8" t="s">
        <v>230</v>
      </c>
      <c r="B109" s="139"/>
      <c r="C109" s="15">
        <v>0</v>
      </c>
      <c r="D109" s="139"/>
      <c r="E109" s="139"/>
      <c r="F109" s="10" t="s">
        <v>172</v>
      </c>
      <c r="G109" s="139"/>
    </row>
    <row r="110" spans="1:11" ht="29.4" thickBot="1">
      <c r="A110" s="8" t="s">
        <v>231</v>
      </c>
      <c r="B110" s="140"/>
      <c r="C110" s="16"/>
      <c r="D110" s="140"/>
      <c r="E110" s="140"/>
      <c r="F110" s="10"/>
      <c r="G110" s="140"/>
    </row>
    <row r="111" spans="1:11" ht="28.2" thickTop="1">
      <c r="A111" s="9"/>
      <c r="B111" s="135" t="s">
        <v>165</v>
      </c>
      <c r="C111" s="13">
        <v>347.74</v>
      </c>
      <c r="D111" s="138">
        <v>26.85</v>
      </c>
      <c r="E111" s="138" t="s">
        <v>414</v>
      </c>
      <c r="F111" s="14" t="s">
        <v>116</v>
      </c>
      <c r="G111" s="14">
        <v>367.23</v>
      </c>
    </row>
    <row r="112" spans="1:11" ht="27.6">
      <c r="A112" s="8" t="s">
        <v>232</v>
      </c>
      <c r="B112" s="136"/>
      <c r="C112" s="15">
        <v>-1.4E-2</v>
      </c>
      <c r="D112" s="139"/>
      <c r="E112" s="139"/>
      <c r="F112" s="10" t="s">
        <v>175</v>
      </c>
      <c r="G112" s="12" t="s">
        <v>233</v>
      </c>
    </row>
    <row r="113" spans="1:7" ht="15" thickBot="1">
      <c r="A113" s="8" t="s">
        <v>92</v>
      </c>
      <c r="B113" s="137"/>
      <c r="C113" s="16"/>
      <c r="D113" s="140"/>
      <c r="E113" s="140"/>
      <c r="F113" s="10"/>
      <c r="G113" s="12"/>
    </row>
    <row r="114" spans="1:7" ht="28.2" thickTop="1">
      <c r="A114" s="9"/>
      <c r="B114" s="135" t="s">
        <v>165</v>
      </c>
      <c r="C114" s="13">
        <v>822.96</v>
      </c>
      <c r="D114" s="138">
        <v>21.75</v>
      </c>
      <c r="E114" s="138" t="s">
        <v>415</v>
      </c>
      <c r="F114" s="14" t="s">
        <v>116</v>
      </c>
      <c r="G114" s="14">
        <v>900.92</v>
      </c>
    </row>
    <row r="115" spans="1:7" ht="27.6">
      <c r="A115" s="8" t="s">
        <v>234</v>
      </c>
      <c r="B115" s="136"/>
      <c r="C115" s="15">
        <v>-1.4E-2</v>
      </c>
      <c r="D115" s="139"/>
      <c r="E115" s="139"/>
      <c r="F115" s="10" t="s">
        <v>235</v>
      </c>
      <c r="G115" s="12" t="s">
        <v>236</v>
      </c>
    </row>
    <row r="116" spans="1:7" ht="29.4" thickBot="1">
      <c r="A116" s="8" t="s">
        <v>82</v>
      </c>
      <c r="B116" s="137"/>
      <c r="C116" s="16"/>
      <c r="D116" s="140"/>
      <c r="E116" s="140"/>
      <c r="F116" s="10"/>
      <c r="G116" s="12"/>
    </row>
    <row r="117" spans="1:7" ht="15" customHeight="1" thickTop="1">
      <c r="A117" s="9"/>
      <c r="B117" s="135" t="s">
        <v>115</v>
      </c>
      <c r="C117" s="13">
        <v>137.21</v>
      </c>
      <c r="D117" s="138">
        <v>40</v>
      </c>
      <c r="E117" s="138" t="s">
        <v>416</v>
      </c>
      <c r="F117" s="14" t="s">
        <v>140</v>
      </c>
      <c r="G117" s="14">
        <v>144.81</v>
      </c>
    </row>
    <row r="118" spans="1:7" ht="27.6">
      <c r="A118" s="8" t="s">
        <v>237</v>
      </c>
      <c r="B118" s="136"/>
      <c r="C118" s="11">
        <v>5.0000000000000001E-3</v>
      </c>
      <c r="D118" s="139"/>
      <c r="E118" s="139"/>
      <c r="F118" s="10" t="s">
        <v>238</v>
      </c>
      <c r="G118" s="12" t="s">
        <v>239</v>
      </c>
    </row>
    <row r="119" spans="1:7" ht="15" thickBot="1">
      <c r="A119" s="8" t="s">
        <v>2</v>
      </c>
      <c r="B119" s="137"/>
      <c r="C119" s="12"/>
      <c r="D119" s="140"/>
      <c r="E119" s="140"/>
      <c r="F119" s="10"/>
      <c r="G119" s="12"/>
    </row>
    <row r="120" spans="1:7" ht="28.2" thickTop="1">
      <c r="A120" s="9"/>
      <c r="B120" s="135" t="s">
        <v>115</v>
      </c>
      <c r="C120" s="13">
        <v>175.09</v>
      </c>
      <c r="D120" s="138">
        <v>23.79</v>
      </c>
      <c r="E120" s="138" t="s">
        <v>417</v>
      </c>
      <c r="F120" s="14" t="s">
        <v>116</v>
      </c>
      <c r="G120" s="14">
        <v>203.79</v>
      </c>
    </row>
    <row r="121" spans="1:7" ht="27.6">
      <c r="A121" s="8" t="s">
        <v>240</v>
      </c>
      <c r="B121" s="136"/>
      <c r="C121" s="15">
        <v>-7.0000000000000001E-3</v>
      </c>
      <c r="D121" s="139"/>
      <c r="E121" s="139"/>
      <c r="F121" s="10" t="s">
        <v>235</v>
      </c>
      <c r="G121" s="12" t="s">
        <v>207</v>
      </c>
    </row>
    <row r="122" spans="1:7" ht="15" thickBot="1">
      <c r="A122" s="8" t="s">
        <v>10</v>
      </c>
      <c r="B122" s="137"/>
      <c r="C122" s="16"/>
      <c r="D122" s="140"/>
      <c r="E122" s="140"/>
      <c r="F122" s="10"/>
      <c r="G122" s="12"/>
    </row>
    <row r="123" spans="1:7" ht="15.6" thickTop="1" thickBot="1">
      <c r="A123" s="141"/>
      <c r="B123" s="141"/>
      <c r="C123" s="141"/>
      <c r="D123" s="141"/>
      <c r="E123" s="141"/>
      <c r="F123" s="141"/>
      <c r="G123" s="141"/>
    </row>
    <row r="124" spans="1:7" ht="28.2" thickTop="1">
      <c r="A124" s="9"/>
      <c r="B124" s="135" t="s">
        <v>115</v>
      </c>
      <c r="C124" s="13">
        <v>626.77</v>
      </c>
      <c r="D124" s="138">
        <v>18.91</v>
      </c>
      <c r="E124" s="138" t="s">
        <v>418</v>
      </c>
      <c r="F124" s="14" t="s">
        <v>116</v>
      </c>
      <c r="G124" s="14">
        <v>583.5</v>
      </c>
    </row>
    <row r="125" spans="1:7" ht="27.6">
      <c r="A125" s="8" t="s">
        <v>241</v>
      </c>
      <c r="B125" s="136"/>
      <c r="C125" s="15">
        <v>-1E-3</v>
      </c>
      <c r="D125" s="139"/>
      <c r="E125" s="139"/>
      <c r="F125" s="10" t="s">
        <v>220</v>
      </c>
      <c r="G125" s="16" t="s">
        <v>242</v>
      </c>
    </row>
    <row r="126" spans="1:7" ht="15" thickBot="1">
      <c r="A126" s="8" t="s">
        <v>56</v>
      </c>
      <c r="B126" s="137"/>
      <c r="C126" s="16"/>
      <c r="D126" s="140"/>
      <c r="E126" s="140"/>
      <c r="F126" s="10"/>
      <c r="G126" s="16"/>
    </row>
    <row r="127" spans="1:7" ht="28.2" thickTop="1">
      <c r="A127" s="9"/>
      <c r="B127" s="135" t="s">
        <v>115</v>
      </c>
      <c r="C127" s="13">
        <v>68.03</v>
      </c>
      <c r="D127" s="138">
        <v>-12.74</v>
      </c>
      <c r="E127" s="138" t="s">
        <v>419</v>
      </c>
      <c r="F127" s="14" t="s">
        <v>116</v>
      </c>
      <c r="G127" s="14">
        <v>77.430000000000007</v>
      </c>
    </row>
    <row r="128" spans="1:7" ht="27.6">
      <c r="A128" s="8" t="s">
        <v>243</v>
      </c>
      <c r="B128" s="136"/>
      <c r="C128" s="11">
        <v>4.2999999999999997E-2</v>
      </c>
      <c r="D128" s="139"/>
      <c r="E128" s="139"/>
      <c r="F128" s="10" t="s">
        <v>147</v>
      </c>
      <c r="G128" s="12" t="s">
        <v>244</v>
      </c>
    </row>
    <row r="129" spans="1:7" ht="15" thickBot="1">
      <c r="A129" s="8" t="s">
        <v>64</v>
      </c>
      <c r="B129" s="137"/>
      <c r="C129" s="12"/>
      <c r="D129" s="140"/>
      <c r="E129" s="140"/>
      <c r="F129" s="10"/>
      <c r="G129" s="12"/>
    </row>
    <row r="130" spans="1:7" ht="15" thickTop="1">
      <c r="A130" s="9"/>
      <c r="B130" s="135" t="s">
        <v>174</v>
      </c>
      <c r="C130" s="13">
        <v>93.63</v>
      </c>
      <c r="D130" s="138">
        <v>34.299999999999997</v>
      </c>
      <c r="E130" s="138" t="s">
        <v>420</v>
      </c>
      <c r="F130" s="14" t="s">
        <v>140</v>
      </c>
      <c r="G130" s="14">
        <v>94.32</v>
      </c>
    </row>
    <row r="131" spans="1:7" ht="27.6">
      <c r="A131" s="8" t="s">
        <v>245</v>
      </c>
      <c r="B131" s="136"/>
      <c r="C131" s="11">
        <v>1E-3</v>
      </c>
      <c r="D131" s="139"/>
      <c r="E131" s="139"/>
      <c r="F131" s="10" t="s">
        <v>247</v>
      </c>
      <c r="G131" s="12" t="s">
        <v>248</v>
      </c>
    </row>
    <row r="132" spans="1:7" ht="15" thickBot="1">
      <c r="A132" s="8" t="s">
        <v>246</v>
      </c>
      <c r="B132" s="137"/>
      <c r="C132" s="12"/>
      <c r="D132" s="140"/>
      <c r="E132" s="140"/>
      <c r="F132" s="10"/>
      <c r="G132" s="12"/>
    </row>
    <row r="133" spans="1:7" ht="28.2" thickTop="1">
      <c r="A133" s="9"/>
      <c r="B133" s="135" t="s">
        <v>115</v>
      </c>
      <c r="C133" s="13">
        <v>234.44</v>
      </c>
      <c r="D133" s="138">
        <v>186.06</v>
      </c>
      <c r="E133" s="138" t="s">
        <v>421</v>
      </c>
      <c r="F133" s="14" t="s">
        <v>116</v>
      </c>
      <c r="G133" s="14">
        <v>265.7</v>
      </c>
    </row>
    <row r="134" spans="1:7" ht="27.6">
      <c r="A134" s="8" t="s">
        <v>249</v>
      </c>
      <c r="B134" s="136"/>
      <c r="C134" s="15">
        <v>-3.0000000000000001E-3</v>
      </c>
      <c r="D134" s="139"/>
      <c r="E134" s="139"/>
      <c r="F134" s="10" t="s">
        <v>128</v>
      </c>
      <c r="G134" s="12" t="s">
        <v>154</v>
      </c>
    </row>
    <row r="135" spans="1:7" ht="15" thickBot="1">
      <c r="A135" s="8" t="s">
        <v>76</v>
      </c>
      <c r="B135" s="137"/>
      <c r="C135" s="16"/>
      <c r="D135" s="140"/>
      <c r="E135" s="140"/>
      <c r="F135" s="10"/>
      <c r="G135" s="12"/>
    </row>
    <row r="136" spans="1:7" ht="28.2" thickTop="1">
      <c r="A136" s="9"/>
      <c r="B136" s="135" t="s">
        <v>170</v>
      </c>
      <c r="C136" s="13">
        <v>200.22</v>
      </c>
      <c r="D136" s="138">
        <v>24.45</v>
      </c>
      <c r="E136" s="138" t="s">
        <v>422</v>
      </c>
      <c r="F136" s="14" t="s">
        <v>116</v>
      </c>
      <c r="G136" s="14">
        <v>211</v>
      </c>
    </row>
    <row r="137" spans="1:7" ht="27.6">
      <c r="A137" s="8" t="s">
        <v>250</v>
      </c>
      <c r="B137" s="136"/>
      <c r="C137" s="15">
        <v>-7.0000000000000001E-3</v>
      </c>
      <c r="D137" s="139"/>
      <c r="E137" s="139"/>
      <c r="F137" s="10" t="s">
        <v>217</v>
      </c>
      <c r="G137" s="12" t="s">
        <v>252</v>
      </c>
    </row>
    <row r="138" spans="1:7" ht="15" thickBot="1">
      <c r="A138" s="8" t="s">
        <v>251</v>
      </c>
      <c r="B138" s="137"/>
      <c r="C138" s="16"/>
      <c r="D138" s="140"/>
      <c r="E138" s="140"/>
      <c r="F138" s="10"/>
      <c r="G138" s="12"/>
    </row>
    <row r="139" spans="1:7" ht="28.2" customHeight="1" thickTop="1">
      <c r="A139" s="9"/>
      <c r="B139" s="135" t="s">
        <v>115</v>
      </c>
      <c r="C139" s="13">
        <v>112.96</v>
      </c>
      <c r="D139" s="138">
        <v>29.8</v>
      </c>
      <c r="E139" s="138" t="s">
        <v>423</v>
      </c>
      <c r="F139" s="138" t="s">
        <v>172</v>
      </c>
      <c r="G139" s="138" t="s">
        <v>171</v>
      </c>
    </row>
    <row r="140" spans="1:7">
      <c r="A140" s="8" t="s">
        <v>253</v>
      </c>
      <c r="B140" s="136"/>
      <c r="C140" s="15">
        <v>-5.0000000000000001E-3</v>
      </c>
      <c r="D140" s="139"/>
      <c r="E140" s="139"/>
      <c r="F140" s="139"/>
      <c r="G140" s="139"/>
    </row>
    <row r="141" spans="1:7" ht="15" thickBot="1">
      <c r="A141" s="8" t="s">
        <v>254</v>
      </c>
      <c r="B141" s="137"/>
      <c r="C141" s="16"/>
      <c r="D141" s="140"/>
      <c r="E141" s="140"/>
      <c r="F141" s="140"/>
      <c r="G141" s="140"/>
    </row>
    <row r="142" spans="1:7" ht="28.2" thickTop="1">
      <c r="A142" s="9"/>
      <c r="B142" s="135" t="s">
        <v>115</v>
      </c>
      <c r="C142" s="13">
        <v>458.97</v>
      </c>
      <c r="D142" s="138">
        <v>68.81</v>
      </c>
      <c r="E142" s="138" t="s">
        <v>424</v>
      </c>
      <c r="F142" s="14" t="s">
        <v>116</v>
      </c>
      <c r="G142" s="14">
        <v>475.6</v>
      </c>
    </row>
    <row r="143" spans="1:7" ht="27.6">
      <c r="A143" s="8" t="s">
        <v>255</v>
      </c>
      <c r="B143" s="136"/>
      <c r="C143" s="15">
        <v>-4.0000000000000001E-3</v>
      </c>
      <c r="D143" s="139"/>
      <c r="E143" s="139"/>
      <c r="F143" s="10" t="s">
        <v>128</v>
      </c>
      <c r="G143" s="12" t="s">
        <v>215</v>
      </c>
    </row>
    <row r="144" spans="1:7" ht="15" thickBot="1">
      <c r="A144" s="8" t="s">
        <v>87</v>
      </c>
      <c r="B144" s="137"/>
      <c r="C144" s="16"/>
      <c r="D144" s="140"/>
      <c r="E144" s="140"/>
      <c r="F144" s="10"/>
      <c r="G144" s="12"/>
    </row>
    <row r="145" spans="1:7" ht="28.2" thickTop="1">
      <c r="A145" s="9"/>
      <c r="B145" s="135" t="s">
        <v>170</v>
      </c>
      <c r="C145" s="13">
        <v>726.26</v>
      </c>
      <c r="D145" s="138">
        <v>83.77</v>
      </c>
      <c r="E145" s="138" t="s">
        <v>425</v>
      </c>
      <c r="F145" s="14" t="s">
        <v>116</v>
      </c>
      <c r="G145" s="14">
        <v>814.57</v>
      </c>
    </row>
    <row r="146" spans="1:7" ht="27.6">
      <c r="A146" s="8" t="s">
        <v>256</v>
      </c>
      <c r="B146" s="136"/>
      <c r="C146" s="11">
        <v>7.0000000000000001E-3</v>
      </c>
      <c r="D146" s="139"/>
      <c r="E146" s="139"/>
      <c r="F146" s="10" t="s">
        <v>209</v>
      </c>
      <c r="G146" s="12" t="s">
        <v>258</v>
      </c>
    </row>
    <row r="147" spans="1:7" ht="15" thickBot="1">
      <c r="A147" s="8" t="s">
        <v>257</v>
      </c>
      <c r="B147" s="137"/>
      <c r="C147" s="12"/>
      <c r="D147" s="140"/>
      <c r="E147" s="140"/>
      <c r="F147" s="10"/>
      <c r="G147" s="12"/>
    </row>
    <row r="148" spans="1:7" ht="28.2" thickTop="1">
      <c r="A148" s="9"/>
      <c r="B148" s="135" t="s">
        <v>261</v>
      </c>
      <c r="C148" s="13">
        <v>439.82</v>
      </c>
      <c r="D148" s="138">
        <v>14.77</v>
      </c>
      <c r="E148" s="138" t="s">
        <v>426</v>
      </c>
      <c r="F148" s="14" t="s">
        <v>116</v>
      </c>
      <c r="G148" s="14">
        <v>506.68</v>
      </c>
    </row>
    <row r="149" spans="1:7" ht="27.6">
      <c r="A149" s="8" t="s">
        <v>259</v>
      </c>
      <c r="B149" s="136"/>
      <c r="C149" s="15">
        <v>-0.01</v>
      </c>
      <c r="D149" s="139"/>
      <c r="E149" s="139"/>
      <c r="F149" s="10" t="s">
        <v>262</v>
      </c>
      <c r="G149" s="12" t="s">
        <v>263</v>
      </c>
    </row>
    <row r="150" spans="1:7" ht="15" thickBot="1">
      <c r="A150" s="8" t="s">
        <v>260</v>
      </c>
      <c r="B150" s="137"/>
      <c r="C150" s="16"/>
      <c r="D150" s="140"/>
      <c r="E150" s="140"/>
      <c r="F150" s="10"/>
      <c r="G150" s="12"/>
    </row>
    <row r="151" spans="1:7" ht="15" customHeight="1" thickTop="1">
      <c r="A151" s="9"/>
      <c r="B151" s="135" t="s">
        <v>115</v>
      </c>
      <c r="C151" s="13">
        <v>100.16</v>
      </c>
      <c r="D151" s="138">
        <v>17.98</v>
      </c>
      <c r="E151" s="138" t="s">
        <v>427</v>
      </c>
      <c r="F151" s="14" t="s">
        <v>124</v>
      </c>
      <c r="G151" s="14">
        <v>122.13</v>
      </c>
    </row>
    <row r="152" spans="1:7" ht="27.6">
      <c r="A152" s="8" t="s">
        <v>264</v>
      </c>
      <c r="B152" s="136"/>
      <c r="C152" s="11">
        <v>1.6E-2</v>
      </c>
      <c r="D152" s="139"/>
      <c r="E152" s="139"/>
      <c r="F152" s="10" t="s">
        <v>125</v>
      </c>
      <c r="G152" s="12" t="s">
        <v>266</v>
      </c>
    </row>
    <row r="153" spans="1:7" ht="15" thickBot="1">
      <c r="A153" s="8" t="s">
        <v>265</v>
      </c>
      <c r="B153" s="137"/>
      <c r="C153" s="12"/>
      <c r="D153" s="140"/>
      <c r="E153" s="140"/>
      <c r="F153" s="10"/>
      <c r="G153" s="12"/>
    </row>
    <row r="154" spans="1:7" ht="28.2" thickTop="1">
      <c r="A154" s="9"/>
      <c r="B154" s="135" t="s">
        <v>115</v>
      </c>
      <c r="C154" s="13">
        <v>58.46</v>
      </c>
      <c r="D154" s="138">
        <v>16.329999999999998</v>
      </c>
      <c r="E154" s="138" t="s">
        <v>428</v>
      </c>
      <c r="F154" s="14" t="s">
        <v>116</v>
      </c>
      <c r="G154" s="14">
        <v>90.87</v>
      </c>
    </row>
    <row r="155" spans="1:7" ht="27.6">
      <c r="A155" s="8" t="s">
        <v>267</v>
      </c>
      <c r="B155" s="136"/>
      <c r="C155" s="11">
        <v>5.0000000000000001E-3</v>
      </c>
      <c r="D155" s="139"/>
      <c r="E155" s="139"/>
      <c r="F155" s="10" t="s">
        <v>268</v>
      </c>
      <c r="G155" s="12" t="s">
        <v>269</v>
      </c>
    </row>
    <row r="156" spans="1:7" ht="15" thickBot="1">
      <c r="A156" s="8" t="s">
        <v>78</v>
      </c>
      <c r="B156" s="137"/>
      <c r="C156" s="12"/>
      <c r="D156" s="140"/>
      <c r="E156" s="140"/>
      <c r="F156" s="10"/>
      <c r="G156" s="12"/>
    </row>
    <row r="157" spans="1:7" ht="15" thickTop="1">
      <c r="A157" s="9"/>
      <c r="B157" s="135" t="s">
        <v>115</v>
      </c>
      <c r="C157" s="13">
        <v>234.3</v>
      </c>
      <c r="D157" s="138">
        <v>71.87</v>
      </c>
      <c r="E157" s="138" t="s">
        <v>429</v>
      </c>
      <c r="F157" s="14" t="s">
        <v>124</v>
      </c>
      <c r="G157" s="14">
        <v>257.44</v>
      </c>
    </row>
    <row r="158" spans="1:7" ht="27.6">
      <c r="A158" s="8" t="s">
        <v>270</v>
      </c>
      <c r="B158" s="136"/>
      <c r="C158" s="11">
        <v>1E-3</v>
      </c>
      <c r="D158" s="139"/>
      <c r="E158" s="139"/>
      <c r="F158" s="10" t="s">
        <v>125</v>
      </c>
      <c r="G158" s="12" t="s">
        <v>271</v>
      </c>
    </row>
    <row r="159" spans="1:7" ht="15" thickBot="1">
      <c r="A159" s="8" t="s">
        <v>23</v>
      </c>
      <c r="B159" s="137"/>
      <c r="C159" s="12"/>
      <c r="D159" s="140"/>
      <c r="E159" s="140"/>
      <c r="F159" s="10"/>
      <c r="G159" s="12"/>
    </row>
    <row r="160" spans="1:7" ht="28.2" thickTop="1">
      <c r="A160" s="9"/>
      <c r="B160" s="135" t="s">
        <v>132</v>
      </c>
      <c r="C160" s="17">
        <v>1267.8800000000001</v>
      </c>
      <c r="D160" s="138">
        <v>84.86</v>
      </c>
      <c r="E160" s="138" t="s">
        <v>430</v>
      </c>
      <c r="F160" s="14" t="s">
        <v>116</v>
      </c>
      <c r="G160" s="18">
        <v>1643.21</v>
      </c>
    </row>
    <row r="161" spans="1:7" ht="27.6">
      <c r="A161" s="8" t="s">
        <v>272</v>
      </c>
      <c r="B161" s="136"/>
      <c r="C161" s="15">
        <v>-5.0000000000000001E-3</v>
      </c>
      <c r="D161" s="139"/>
      <c r="E161" s="139"/>
      <c r="F161" s="10" t="s">
        <v>196</v>
      </c>
      <c r="G161" s="12" t="s">
        <v>273</v>
      </c>
    </row>
    <row r="162" spans="1:7" ht="15" thickBot="1">
      <c r="A162" s="8" t="s">
        <v>61</v>
      </c>
      <c r="B162" s="137"/>
      <c r="C162" s="16"/>
      <c r="D162" s="140"/>
      <c r="E162" s="140"/>
      <c r="F162" s="10"/>
      <c r="G162" s="12"/>
    </row>
    <row r="163" spans="1:7" ht="15" customHeight="1" thickTop="1">
      <c r="A163" s="9"/>
      <c r="B163" s="135" t="s">
        <v>115</v>
      </c>
      <c r="C163" s="13">
        <v>458.66</v>
      </c>
      <c r="D163" s="138">
        <v>19.04</v>
      </c>
      <c r="E163" s="138" t="s">
        <v>431</v>
      </c>
      <c r="F163" s="14" t="s">
        <v>140</v>
      </c>
      <c r="G163" s="14">
        <v>463.11</v>
      </c>
    </row>
    <row r="164" spans="1:7" ht="27.6">
      <c r="A164" s="8" t="s">
        <v>274</v>
      </c>
      <c r="B164" s="136"/>
      <c r="C164" s="11">
        <v>1E-3</v>
      </c>
      <c r="D164" s="139"/>
      <c r="E164" s="139"/>
      <c r="F164" s="10" t="s">
        <v>276</v>
      </c>
      <c r="G164" s="12" t="s">
        <v>277</v>
      </c>
    </row>
    <row r="165" spans="1:7" ht="15" thickBot="1">
      <c r="A165" s="8" t="s">
        <v>275</v>
      </c>
      <c r="B165" s="137"/>
      <c r="C165" s="12"/>
      <c r="D165" s="140"/>
      <c r="E165" s="140"/>
      <c r="F165" s="10"/>
      <c r="G165" s="12"/>
    </row>
    <row r="166" spans="1:7" ht="28.2" thickTop="1">
      <c r="A166" s="9"/>
      <c r="B166" s="135" t="s">
        <v>278</v>
      </c>
      <c r="C166" s="13">
        <v>30.75</v>
      </c>
      <c r="D166" s="138">
        <v>15.53</v>
      </c>
      <c r="E166" s="138" t="s">
        <v>432</v>
      </c>
      <c r="F166" s="14" t="s">
        <v>116</v>
      </c>
      <c r="G166" s="14">
        <v>35.909999999999997</v>
      </c>
    </row>
    <row r="167" spans="1:7" ht="27.6">
      <c r="A167" s="8" t="s">
        <v>34</v>
      </c>
      <c r="B167" s="136"/>
      <c r="C167" s="11">
        <v>6.0000000000000001E-3</v>
      </c>
      <c r="D167" s="139"/>
      <c r="E167" s="139"/>
      <c r="F167" s="10" t="s">
        <v>158</v>
      </c>
      <c r="G167" s="12" t="s">
        <v>279</v>
      </c>
    </row>
    <row r="168" spans="1:7" ht="15" thickBot="1">
      <c r="A168" s="8" t="s">
        <v>34</v>
      </c>
      <c r="B168" s="137"/>
      <c r="C168" s="12"/>
      <c r="D168" s="140"/>
      <c r="E168" s="140"/>
      <c r="F168" s="10"/>
      <c r="G168" s="12"/>
    </row>
    <row r="169" spans="1:7" ht="15" thickTop="1">
      <c r="A169" s="9"/>
      <c r="B169" s="135" t="s">
        <v>174</v>
      </c>
      <c r="C169" s="13">
        <v>196.56</v>
      </c>
      <c r="D169" s="138">
        <v>22.16</v>
      </c>
      <c r="E169" s="138" t="s">
        <v>433</v>
      </c>
      <c r="F169" s="14" t="s">
        <v>140</v>
      </c>
      <c r="G169" s="14">
        <v>212.07</v>
      </c>
    </row>
    <row r="170" spans="1:7" ht="27.6">
      <c r="A170" s="8" t="s">
        <v>280</v>
      </c>
      <c r="B170" s="136"/>
      <c r="C170" s="15">
        <v>-1.4999999999999999E-2</v>
      </c>
      <c r="D170" s="139"/>
      <c r="E170" s="139"/>
      <c r="F170" s="10" t="s">
        <v>282</v>
      </c>
      <c r="G170" s="12" t="s">
        <v>283</v>
      </c>
    </row>
    <row r="171" spans="1:7" ht="15" thickBot="1">
      <c r="A171" s="8" t="s">
        <v>281</v>
      </c>
      <c r="B171" s="137"/>
      <c r="C171" s="16"/>
      <c r="D171" s="140"/>
      <c r="E171" s="140"/>
      <c r="F171" s="10"/>
      <c r="G171" s="12"/>
    </row>
    <row r="172" spans="1:7" ht="15" thickTop="1">
      <c r="A172" s="9"/>
      <c r="B172" s="135" t="s">
        <v>223</v>
      </c>
      <c r="C172" s="13">
        <v>53.52</v>
      </c>
      <c r="D172" s="138">
        <v>0</v>
      </c>
      <c r="E172" s="138" t="s">
        <v>434</v>
      </c>
      <c r="F172" s="14" t="s">
        <v>285</v>
      </c>
      <c r="G172" s="138" t="s">
        <v>171</v>
      </c>
    </row>
    <row r="173" spans="1:7" ht="27.6">
      <c r="A173" s="8" t="s">
        <v>284</v>
      </c>
      <c r="B173" s="136"/>
      <c r="C173" s="15">
        <v>-3.5999999999999997E-2</v>
      </c>
      <c r="D173" s="139"/>
      <c r="E173" s="139"/>
      <c r="F173" s="10" t="s">
        <v>286</v>
      </c>
      <c r="G173" s="139"/>
    </row>
    <row r="174" spans="1:7" ht="15" thickBot="1">
      <c r="A174" s="8" t="s">
        <v>284</v>
      </c>
      <c r="B174" s="137"/>
      <c r="C174" s="16"/>
      <c r="D174" s="140"/>
      <c r="E174" s="140"/>
      <c r="F174" s="10"/>
      <c r="G174" s="140"/>
    </row>
    <row r="175" spans="1:7" ht="28.2" thickTop="1">
      <c r="A175" s="9"/>
      <c r="B175" s="135" t="s">
        <v>115</v>
      </c>
      <c r="C175" s="13">
        <v>214.85</v>
      </c>
      <c r="D175" s="138">
        <v>-447.6</v>
      </c>
      <c r="E175" s="138" t="s">
        <v>435</v>
      </c>
      <c r="F175" s="14" t="s">
        <v>116</v>
      </c>
      <c r="G175" s="14">
        <v>245.09</v>
      </c>
    </row>
    <row r="176" spans="1:7" ht="27.6">
      <c r="A176" s="8" t="s">
        <v>287</v>
      </c>
      <c r="B176" s="136"/>
      <c r="C176" s="11">
        <v>1.7000000000000001E-2</v>
      </c>
      <c r="D176" s="139"/>
      <c r="E176" s="139"/>
      <c r="F176" s="10" t="s">
        <v>214</v>
      </c>
      <c r="G176" s="12" t="s">
        <v>289</v>
      </c>
    </row>
    <row r="177" spans="1:7" ht="15" thickBot="1">
      <c r="A177" s="8" t="s">
        <v>288</v>
      </c>
      <c r="B177" s="137"/>
      <c r="C177" s="12"/>
      <c r="D177" s="140"/>
      <c r="E177" s="140"/>
      <c r="F177" s="10"/>
      <c r="G177" s="12"/>
    </row>
    <row r="178" spans="1:7" ht="28.2" thickTop="1">
      <c r="A178" s="9"/>
      <c r="B178" s="135" t="s">
        <v>152</v>
      </c>
      <c r="C178" s="13">
        <v>52.95</v>
      </c>
      <c r="D178" s="138">
        <v>39.08</v>
      </c>
      <c r="E178" s="138" t="s">
        <v>436</v>
      </c>
      <c r="F178" s="14" t="s">
        <v>116</v>
      </c>
      <c r="G178" s="14">
        <v>61.71</v>
      </c>
    </row>
    <row r="179" spans="1:7" ht="27.6">
      <c r="A179" s="8" t="s">
        <v>290</v>
      </c>
      <c r="B179" s="136"/>
      <c r="C179" s="15">
        <v>-4.0000000000000001E-3</v>
      </c>
      <c r="D179" s="139"/>
      <c r="E179" s="139"/>
      <c r="F179" s="10" t="s">
        <v>166</v>
      </c>
      <c r="G179" s="12" t="s">
        <v>159</v>
      </c>
    </row>
    <row r="180" spans="1:7" ht="15" thickBot="1">
      <c r="A180" s="8" t="s">
        <v>68</v>
      </c>
      <c r="B180" s="137"/>
      <c r="C180" s="16"/>
      <c r="D180" s="140"/>
      <c r="E180" s="140"/>
      <c r="F180" s="10"/>
      <c r="G180" s="12"/>
    </row>
    <row r="181" spans="1:7" ht="28.2" thickTop="1">
      <c r="A181" s="9"/>
      <c r="B181" s="135" t="s">
        <v>132</v>
      </c>
      <c r="C181" s="13">
        <v>908.86</v>
      </c>
      <c r="D181" s="138">
        <v>25.22</v>
      </c>
      <c r="E181" s="138" t="s">
        <v>437</v>
      </c>
      <c r="F181" s="14" t="s">
        <v>116</v>
      </c>
      <c r="G181" s="14">
        <v>971.4</v>
      </c>
    </row>
    <row r="182" spans="1:7" ht="27.6">
      <c r="A182" s="8" t="s">
        <v>291</v>
      </c>
      <c r="B182" s="136"/>
      <c r="C182" s="15">
        <v>-8.9999999999999993E-3</v>
      </c>
      <c r="D182" s="139"/>
      <c r="E182" s="139"/>
      <c r="F182" s="10" t="s">
        <v>220</v>
      </c>
      <c r="G182" s="12" t="s">
        <v>293</v>
      </c>
    </row>
    <row r="183" spans="1:7" ht="15" thickBot="1">
      <c r="A183" s="8" t="s">
        <v>292</v>
      </c>
      <c r="B183" s="137"/>
      <c r="C183" s="16"/>
      <c r="D183" s="140"/>
      <c r="E183" s="140"/>
      <c r="F183" s="10"/>
      <c r="G183" s="12"/>
    </row>
    <row r="184" spans="1:7" ht="15" thickTop="1">
      <c r="A184" s="9"/>
      <c r="B184" s="138"/>
      <c r="C184" s="13">
        <v>53.52</v>
      </c>
      <c r="D184" s="138">
        <v>11.1</v>
      </c>
      <c r="E184" s="138" t="s">
        <v>438</v>
      </c>
      <c r="F184" s="14" t="s">
        <v>171</v>
      </c>
      <c r="G184" s="138" t="s">
        <v>171</v>
      </c>
    </row>
    <row r="185" spans="1:7" ht="27.6">
      <c r="A185" s="8" t="s">
        <v>294</v>
      </c>
      <c r="B185" s="139"/>
      <c r="C185" s="15">
        <v>-2E-3</v>
      </c>
      <c r="D185" s="139"/>
      <c r="E185" s="139"/>
      <c r="F185" s="10" t="s">
        <v>172</v>
      </c>
      <c r="G185" s="139"/>
    </row>
    <row r="186" spans="1:7" ht="29.4" thickBot="1">
      <c r="A186" s="8" t="s">
        <v>295</v>
      </c>
      <c r="B186" s="140"/>
      <c r="C186" s="16"/>
      <c r="D186" s="140"/>
      <c r="E186" s="140"/>
      <c r="F186" s="10"/>
      <c r="G186" s="140"/>
    </row>
    <row r="187" spans="1:7" ht="28.2" thickTop="1">
      <c r="A187" s="9"/>
      <c r="B187" s="135" t="s">
        <v>115</v>
      </c>
      <c r="C187" s="13">
        <v>201.51</v>
      </c>
      <c r="D187" s="138">
        <v>-106.62</v>
      </c>
      <c r="E187" s="138" t="s">
        <v>439</v>
      </c>
      <c r="F187" s="14" t="s">
        <v>116</v>
      </c>
      <c r="G187" s="14">
        <v>199.81</v>
      </c>
    </row>
    <row r="188" spans="1:7" ht="27.6">
      <c r="A188" s="8" t="s">
        <v>296</v>
      </c>
      <c r="B188" s="136"/>
      <c r="C188" s="11">
        <v>2.3E-2</v>
      </c>
      <c r="D188" s="139"/>
      <c r="E188" s="139"/>
      <c r="F188" s="10" t="s">
        <v>298</v>
      </c>
      <c r="G188" s="16" t="s">
        <v>299</v>
      </c>
    </row>
    <row r="189" spans="1:7" ht="15" thickBot="1">
      <c r="A189" s="8" t="s">
        <v>297</v>
      </c>
      <c r="B189" s="137"/>
      <c r="C189" s="12"/>
      <c r="D189" s="140"/>
      <c r="E189" s="140"/>
      <c r="F189" s="10"/>
      <c r="G189" s="16"/>
    </row>
    <row r="190" spans="1:7" ht="15" thickTop="1">
      <c r="A190" s="9"/>
      <c r="B190" s="135" t="s">
        <v>115</v>
      </c>
      <c r="C190" s="13">
        <v>199.92</v>
      </c>
      <c r="D190" s="138">
        <v>18.91</v>
      </c>
      <c r="E190" s="138" t="s">
        <v>440</v>
      </c>
      <c r="F190" s="14" t="s">
        <v>140</v>
      </c>
      <c r="G190" s="14">
        <v>225</v>
      </c>
    </row>
    <row r="191" spans="1:7" ht="27.6">
      <c r="A191" s="8" t="s">
        <v>300</v>
      </c>
      <c r="B191" s="136"/>
      <c r="C191" s="15">
        <v>-3.0000000000000001E-3</v>
      </c>
      <c r="D191" s="139"/>
      <c r="E191" s="139"/>
      <c r="F191" s="10" t="s">
        <v>301</v>
      </c>
      <c r="G191" s="12" t="s">
        <v>302</v>
      </c>
    </row>
    <row r="192" spans="1:7" ht="15" thickBot="1">
      <c r="A192" s="8" t="s">
        <v>71</v>
      </c>
      <c r="B192" s="137"/>
      <c r="C192" s="16"/>
      <c r="D192" s="140"/>
      <c r="E192" s="140"/>
      <c r="F192" s="10"/>
      <c r="G192" s="12"/>
    </row>
    <row r="193" spans="1:7" ht="28.2" thickTop="1">
      <c r="A193" s="9"/>
      <c r="B193" s="135" t="s">
        <v>304</v>
      </c>
      <c r="C193" s="13">
        <v>481.01</v>
      </c>
      <c r="D193" s="138">
        <v>36.19</v>
      </c>
      <c r="E193" s="138" t="s">
        <v>441</v>
      </c>
      <c r="F193" s="14" t="s">
        <v>116</v>
      </c>
      <c r="G193" s="14">
        <v>529.36</v>
      </c>
    </row>
    <row r="194" spans="1:7" ht="27.6">
      <c r="A194" s="8" t="s">
        <v>303</v>
      </c>
      <c r="B194" s="136"/>
      <c r="C194" s="15">
        <v>-6.0000000000000001E-3</v>
      </c>
      <c r="D194" s="139"/>
      <c r="E194" s="139"/>
      <c r="F194" s="10" t="s">
        <v>305</v>
      </c>
      <c r="G194" s="12" t="s">
        <v>176</v>
      </c>
    </row>
    <row r="195" spans="1:7" ht="15" thickBot="1">
      <c r="A195" s="8" t="s">
        <v>25</v>
      </c>
      <c r="B195" s="137"/>
      <c r="C195" s="16"/>
      <c r="D195" s="140"/>
      <c r="E195" s="140"/>
      <c r="F195" s="10"/>
      <c r="G195" s="12"/>
    </row>
    <row r="196" spans="1:7" ht="15" thickTop="1">
      <c r="A196" s="9"/>
      <c r="B196" s="138"/>
      <c r="C196" s="13">
        <v>47.83</v>
      </c>
      <c r="D196" s="138">
        <v>0</v>
      </c>
      <c r="E196" s="138" t="s">
        <v>442</v>
      </c>
      <c r="F196" s="14" t="s">
        <v>171</v>
      </c>
      <c r="G196" s="138" t="s">
        <v>171</v>
      </c>
    </row>
    <row r="197" spans="1:7" ht="27.6">
      <c r="A197" s="8" t="s">
        <v>306</v>
      </c>
      <c r="B197" s="139"/>
      <c r="C197" s="11">
        <v>1E-3</v>
      </c>
      <c r="D197" s="139"/>
      <c r="E197" s="139"/>
      <c r="F197" s="10" t="s">
        <v>172</v>
      </c>
      <c r="G197" s="139"/>
    </row>
    <row r="198" spans="1:7" ht="29.4" thickBot="1">
      <c r="A198" s="8" t="s">
        <v>307</v>
      </c>
      <c r="B198" s="140"/>
      <c r="C198" s="12"/>
      <c r="D198" s="140"/>
      <c r="E198" s="140"/>
      <c r="F198" s="10"/>
      <c r="G198" s="140"/>
    </row>
    <row r="199" spans="1:7" ht="28.2" thickTop="1">
      <c r="A199" s="9"/>
      <c r="B199" s="135" t="s">
        <v>309</v>
      </c>
      <c r="C199" s="13">
        <v>385.61</v>
      </c>
      <c r="D199" s="138">
        <v>48.81</v>
      </c>
      <c r="E199" s="138" t="s">
        <v>443</v>
      </c>
      <c r="F199" s="14" t="s">
        <v>116</v>
      </c>
      <c r="G199" s="14">
        <v>441.93</v>
      </c>
    </row>
    <row r="200" spans="1:7" ht="27.6">
      <c r="A200" s="8" t="s">
        <v>308</v>
      </c>
      <c r="B200" s="136"/>
      <c r="C200" s="11">
        <v>1.7000000000000001E-2</v>
      </c>
      <c r="D200" s="139"/>
      <c r="E200" s="139"/>
      <c r="F200" s="10" t="s">
        <v>310</v>
      </c>
      <c r="G200" s="12" t="s">
        <v>311</v>
      </c>
    </row>
    <row r="201" spans="1:7" ht="15" thickBot="1">
      <c r="A201" s="8" t="s">
        <v>58</v>
      </c>
      <c r="B201" s="137"/>
      <c r="C201" s="12"/>
      <c r="D201" s="140"/>
      <c r="E201" s="140"/>
      <c r="F201" s="10"/>
      <c r="G201" s="12"/>
    </row>
    <row r="202" spans="1:7" ht="28.2" thickTop="1">
      <c r="A202" s="9"/>
      <c r="B202" s="135" t="s">
        <v>223</v>
      </c>
      <c r="C202" s="13">
        <v>54.13</v>
      </c>
      <c r="D202" s="138">
        <v>-123.02</v>
      </c>
      <c r="E202" s="138" t="s">
        <v>444</v>
      </c>
      <c r="F202" s="14" t="s">
        <v>116</v>
      </c>
      <c r="G202" s="14">
        <v>66.73</v>
      </c>
    </row>
    <row r="203" spans="1:7" ht="27.6">
      <c r="A203" s="8" t="s">
        <v>312</v>
      </c>
      <c r="B203" s="136"/>
      <c r="C203" s="11">
        <v>2E-3</v>
      </c>
      <c r="D203" s="139"/>
      <c r="E203" s="139"/>
      <c r="F203" s="10" t="s">
        <v>136</v>
      </c>
      <c r="G203" s="12" t="s">
        <v>313</v>
      </c>
    </row>
    <row r="204" spans="1:7" ht="15" thickBot="1">
      <c r="A204" s="8" t="s">
        <v>60</v>
      </c>
      <c r="B204" s="137"/>
      <c r="C204" s="12"/>
      <c r="D204" s="140"/>
      <c r="E204" s="140"/>
      <c r="F204" s="10"/>
      <c r="G204" s="12"/>
    </row>
    <row r="205" spans="1:7" ht="15" customHeight="1" thickTop="1">
      <c r="A205" s="9"/>
      <c r="B205" s="135" t="s">
        <v>115</v>
      </c>
      <c r="C205" s="13">
        <v>134.35</v>
      </c>
      <c r="D205" s="138">
        <v>21.95</v>
      </c>
      <c r="E205" s="138" t="s">
        <v>445</v>
      </c>
      <c r="F205" s="14" t="s">
        <v>124</v>
      </c>
      <c r="G205" s="14">
        <v>187.56</v>
      </c>
    </row>
    <row r="206" spans="1:7" ht="27.6">
      <c r="A206" s="8" t="s">
        <v>314</v>
      </c>
      <c r="B206" s="136"/>
      <c r="C206" s="11">
        <v>1.4E-2</v>
      </c>
      <c r="D206" s="139"/>
      <c r="E206" s="139"/>
      <c r="F206" s="10" t="s">
        <v>125</v>
      </c>
      <c r="G206" s="12" t="s">
        <v>316</v>
      </c>
    </row>
    <row r="207" spans="1:7" ht="15" thickBot="1">
      <c r="A207" s="8" t="s">
        <v>315</v>
      </c>
      <c r="B207" s="137"/>
      <c r="C207" s="12"/>
      <c r="D207" s="140"/>
      <c r="E207" s="140"/>
      <c r="F207" s="10"/>
      <c r="G207" s="12"/>
    </row>
    <row r="208" spans="1:7" ht="28.2" thickTop="1">
      <c r="A208" s="9"/>
      <c r="B208" s="135" t="s">
        <v>115</v>
      </c>
      <c r="C208" s="13">
        <v>58.68</v>
      </c>
      <c r="D208" s="138">
        <v>44.12</v>
      </c>
      <c r="E208" s="138" t="s">
        <v>446</v>
      </c>
      <c r="F208" s="14" t="s">
        <v>116</v>
      </c>
      <c r="G208" s="14">
        <v>73.16</v>
      </c>
    </row>
    <row r="209" spans="1:7" ht="27.6">
      <c r="A209" s="8" t="s">
        <v>317</v>
      </c>
      <c r="B209" s="136"/>
      <c r="C209" s="11">
        <v>1E-3</v>
      </c>
      <c r="D209" s="139"/>
      <c r="E209" s="139"/>
      <c r="F209" s="10" t="s">
        <v>147</v>
      </c>
      <c r="G209" s="12" t="s">
        <v>318</v>
      </c>
    </row>
    <row r="210" spans="1:7" ht="15" thickBot="1">
      <c r="A210" s="8" t="s">
        <v>44</v>
      </c>
      <c r="B210" s="137"/>
      <c r="C210" s="12"/>
      <c r="D210" s="140"/>
      <c r="E210" s="140"/>
      <c r="F210" s="10"/>
      <c r="G210" s="12"/>
    </row>
    <row r="211" spans="1:7" ht="15" thickTop="1">
      <c r="A211" s="9"/>
      <c r="B211" s="135" t="s">
        <v>278</v>
      </c>
      <c r="C211" s="13">
        <v>409.14</v>
      </c>
      <c r="D211" s="138">
        <v>35.549999999999997</v>
      </c>
      <c r="E211" s="138" t="s">
        <v>447</v>
      </c>
      <c r="F211" s="14" t="s">
        <v>140</v>
      </c>
      <c r="G211" s="14">
        <v>374.6</v>
      </c>
    </row>
    <row r="212" spans="1:7" ht="27.6">
      <c r="A212" s="8" t="s">
        <v>319</v>
      </c>
      <c r="B212" s="136"/>
      <c r="C212" s="11">
        <v>8.0000000000000002E-3</v>
      </c>
      <c r="D212" s="139"/>
      <c r="E212" s="139"/>
      <c r="F212" s="10" t="s">
        <v>320</v>
      </c>
      <c r="G212" s="16" t="s">
        <v>321</v>
      </c>
    </row>
    <row r="213" spans="1:7" ht="15" thickBot="1">
      <c r="A213" s="8" t="s">
        <v>73</v>
      </c>
      <c r="B213" s="137"/>
      <c r="C213" s="12"/>
      <c r="D213" s="140"/>
      <c r="E213" s="140"/>
      <c r="F213" s="10"/>
      <c r="G213" s="16"/>
    </row>
    <row r="214" spans="1:7" ht="15" thickTop="1">
      <c r="A214" s="9"/>
      <c r="B214" s="135" t="s">
        <v>139</v>
      </c>
      <c r="C214" s="13">
        <v>85.02</v>
      </c>
      <c r="D214" s="138">
        <v>12.21</v>
      </c>
      <c r="E214" s="138" t="s">
        <v>448</v>
      </c>
      <c r="F214" s="14" t="s">
        <v>140</v>
      </c>
      <c r="G214" s="14">
        <v>74.569999999999993</v>
      </c>
    </row>
    <row r="215" spans="1:7" ht="27.6">
      <c r="A215" s="8" t="s">
        <v>322</v>
      </c>
      <c r="B215" s="136"/>
      <c r="C215" s="15">
        <v>-8.0000000000000002E-3</v>
      </c>
      <c r="D215" s="139"/>
      <c r="E215" s="139"/>
      <c r="F215" s="10" t="s">
        <v>324</v>
      </c>
      <c r="G215" s="16" t="s">
        <v>325</v>
      </c>
    </row>
    <row r="216" spans="1:7" ht="15" thickBot="1">
      <c r="A216" s="8" t="s">
        <v>323</v>
      </c>
      <c r="B216" s="137"/>
      <c r="C216" s="16"/>
      <c r="D216" s="140"/>
      <c r="E216" s="140"/>
      <c r="F216" s="10"/>
      <c r="G216" s="16"/>
    </row>
    <row r="217" spans="1:7" ht="28.2" thickTop="1">
      <c r="A217" s="9"/>
      <c r="B217" s="135" t="s">
        <v>115</v>
      </c>
      <c r="C217" s="13">
        <v>206.91</v>
      </c>
      <c r="D217" s="138">
        <v>51.22</v>
      </c>
      <c r="E217" s="138" t="s">
        <v>449</v>
      </c>
      <c r="F217" s="14" t="s">
        <v>116</v>
      </c>
      <c r="G217" s="14">
        <v>235.11</v>
      </c>
    </row>
    <row r="218" spans="1:7" ht="27.6">
      <c r="A218" s="8" t="s">
        <v>326</v>
      </c>
      <c r="B218" s="136"/>
      <c r="C218" s="15">
        <v>-5.0000000000000001E-3</v>
      </c>
      <c r="D218" s="139"/>
      <c r="E218" s="139"/>
      <c r="F218" s="10" t="s">
        <v>235</v>
      </c>
      <c r="G218" s="12" t="s">
        <v>327</v>
      </c>
    </row>
    <row r="219" spans="1:7" ht="15" thickBot="1">
      <c r="A219" s="8" t="s">
        <v>17</v>
      </c>
      <c r="B219" s="137"/>
      <c r="C219" s="16"/>
      <c r="D219" s="140"/>
      <c r="E219" s="140"/>
      <c r="F219" s="10"/>
      <c r="G219" s="12"/>
    </row>
    <row r="220" spans="1:7" ht="28.2" thickTop="1">
      <c r="A220" s="9"/>
      <c r="B220" s="135" t="s">
        <v>152</v>
      </c>
      <c r="C220" s="13">
        <v>31.57</v>
      </c>
      <c r="D220" s="138">
        <v>27.69</v>
      </c>
      <c r="E220" s="138" t="s">
        <v>450</v>
      </c>
      <c r="F220" s="14" t="s">
        <v>116</v>
      </c>
      <c r="G220" s="14">
        <v>37.11</v>
      </c>
    </row>
    <row r="221" spans="1:7" ht="27.6">
      <c r="A221" s="8" t="s">
        <v>328</v>
      </c>
      <c r="B221" s="136"/>
      <c r="C221" s="11">
        <v>3.0000000000000001E-3</v>
      </c>
      <c r="D221" s="139"/>
      <c r="E221" s="139"/>
      <c r="F221" s="10" t="s">
        <v>329</v>
      </c>
      <c r="G221" s="12" t="s">
        <v>330</v>
      </c>
    </row>
    <row r="222" spans="1:7" ht="15" thickBot="1">
      <c r="A222" s="8" t="s">
        <v>54</v>
      </c>
      <c r="B222" s="137"/>
      <c r="C222" s="12"/>
      <c r="D222" s="140"/>
      <c r="E222" s="140"/>
      <c r="F222" s="10"/>
      <c r="G222" s="12"/>
    </row>
    <row r="223" spans="1:7" ht="28.2" thickTop="1">
      <c r="A223" s="9"/>
      <c r="B223" s="135" t="s">
        <v>115</v>
      </c>
      <c r="C223" s="13">
        <v>78.05</v>
      </c>
      <c r="D223" s="138">
        <v>18.07</v>
      </c>
      <c r="E223" s="138" t="s">
        <v>451</v>
      </c>
      <c r="F223" s="14" t="s">
        <v>116</v>
      </c>
      <c r="G223" s="14">
        <v>97.29</v>
      </c>
    </row>
    <row r="224" spans="1:7" ht="27.6">
      <c r="A224" s="8" t="s">
        <v>331</v>
      </c>
      <c r="B224" s="136"/>
      <c r="C224" s="15">
        <v>-7.0000000000000001E-3</v>
      </c>
      <c r="D224" s="139"/>
      <c r="E224" s="139"/>
      <c r="F224" s="10" t="s">
        <v>332</v>
      </c>
      <c r="G224" s="12" t="s">
        <v>318</v>
      </c>
    </row>
    <row r="225" spans="1:7" ht="15" thickBot="1">
      <c r="A225" s="8" t="s">
        <v>63</v>
      </c>
      <c r="B225" s="137"/>
      <c r="C225" s="16"/>
      <c r="D225" s="140"/>
      <c r="E225" s="140"/>
      <c r="F225" s="10"/>
      <c r="G225" s="12"/>
    </row>
    <row r="226" spans="1:7" ht="15" thickTop="1">
      <c r="A226" s="9"/>
      <c r="B226" s="135" t="s">
        <v>223</v>
      </c>
      <c r="C226" s="13">
        <v>115.33</v>
      </c>
      <c r="D226" s="138">
        <v>26.15</v>
      </c>
      <c r="E226" s="138" t="s">
        <v>452</v>
      </c>
      <c r="F226" s="14" t="s">
        <v>285</v>
      </c>
      <c r="G226" s="14">
        <v>120.8</v>
      </c>
    </row>
    <row r="227" spans="1:7" ht="27.6">
      <c r="A227" s="8" t="s">
        <v>333</v>
      </c>
      <c r="B227" s="136"/>
      <c r="C227" s="15">
        <v>-1.4999999999999999E-2</v>
      </c>
      <c r="D227" s="139"/>
      <c r="E227" s="139"/>
      <c r="F227" s="10" t="s">
        <v>334</v>
      </c>
      <c r="G227" s="12" t="s">
        <v>335</v>
      </c>
    </row>
    <row r="228" spans="1:7" ht="15" thickBot="1">
      <c r="A228" s="8" t="s">
        <v>77</v>
      </c>
      <c r="B228" s="137"/>
      <c r="C228" s="16"/>
      <c r="D228" s="140"/>
      <c r="E228" s="140"/>
      <c r="F228" s="10"/>
      <c r="G228" s="12"/>
    </row>
    <row r="229" spans="1:7" ht="15" thickTop="1">
      <c r="A229" s="9"/>
      <c r="B229" s="135" t="s">
        <v>152</v>
      </c>
      <c r="C229" s="13">
        <v>33.64</v>
      </c>
      <c r="D229" s="138">
        <v>13.14</v>
      </c>
      <c r="E229" s="138" t="s">
        <v>453</v>
      </c>
      <c r="F229" s="14" t="s">
        <v>140</v>
      </c>
      <c r="G229" s="14">
        <v>41.73</v>
      </c>
    </row>
    <row r="230" spans="1:7" ht="27.6">
      <c r="A230" s="8" t="s">
        <v>336</v>
      </c>
      <c r="B230" s="136"/>
      <c r="C230" s="15">
        <v>-3.0000000000000001E-3</v>
      </c>
      <c r="D230" s="139"/>
      <c r="E230" s="139"/>
      <c r="F230" s="10" t="s">
        <v>338</v>
      </c>
      <c r="G230" s="12" t="s">
        <v>339</v>
      </c>
    </row>
    <row r="231" spans="1:7" ht="15" thickBot="1">
      <c r="A231" s="8" t="s">
        <v>337</v>
      </c>
      <c r="B231" s="137"/>
      <c r="C231" s="16"/>
      <c r="D231" s="140"/>
      <c r="E231" s="140"/>
      <c r="F231" s="10"/>
      <c r="G231" s="12"/>
    </row>
    <row r="232" spans="1:7" ht="28.2" thickTop="1">
      <c r="A232" s="9"/>
      <c r="B232" s="135" t="s">
        <v>223</v>
      </c>
      <c r="C232" s="13">
        <v>43.09</v>
      </c>
      <c r="D232" s="138">
        <v>33.659999999999997</v>
      </c>
      <c r="E232" s="138" t="s">
        <v>454</v>
      </c>
      <c r="F232" s="14" t="s">
        <v>116</v>
      </c>
      <c r="G232" s="14">
        <v>44.4</v>
      </c>
    </row>
    <row r="233" spans="1:7" ht="27.6">
      <c r="A233" s="8" t="s">
        <v>340</v>
      </c>
      <c r="B233" s="136"/>
      <c r="C233" s="15">
        <v>-8.0000000000000002E-3</v>
      </c>
      <c r="D233" s="139"/>
      <c r="E233" s="139"/>
      <c r="F233" s="10" t="s">
        <v>181</v>
      </c>
      <c r="G233" s="12" t="s">
        <v>341</v>
      </c>
    </row>
    <row r="234" spans="1:7" ht="15" thickBot="1">
      <c r="A234" s="8" t="s">
        <v>30</v>
      </c>
      <c r="B234" s="137"/>
      <c r="C234" s="16"/>
      <c r="D234" s="140"/>
      <c r="E234" s="140"/>
      <c r="F234" s="10"/>
      <c r="G234" s="12"/>
    </row>
    <row r="235" spans="1:7" ht="28.2" thickTop="1">
      <c r="A235" s="9"/>
      <c r="B235" s="135" t="s">
        <v>132</v>
      </c>
      <c r="C235" s="13">
        <v>29.13</v>
      </c>
      <c r="D235" s="138">
        <v>15.17</v>
      </c>
      <c r="E235" s="138" t="s">
        <v>455</v>
      </c>
      <c r="F235" s="14" t="s">
        <v>116</v>
      </c>
      <c r="G235" s="14">
        <v>53.64</v>
      </c>
    </row>
    <row r="236" spans="1:7" ht="27.6">
      <c r="A236" s="8" t="s">
        <v>342</v>
      </c>
      <c r="B236" s="136"/>
      <c r="C236" s="11">
        <v>0.02</v>
      </c>
      <c r="D236" s="139"/>
      <c r="E236" s="139"/>
      <c r="F236" s="10" t="s">
        <v>305</v>
      </c>
      <c r="G236" s="12" t="s">
        <v>343</v>
      </c>
    </row>
    <row r="237" spans="1:7" ht="15" thickBot="1">
      <c r="A237" s="8" t="s">
        <v>53</v>
      </c>
      <c r="B237" s="137"/>
      <c r="C237" s="12"/>
      <c r="D237" s="140"/>
      <c r="E237" s="140"/>
      <c r="F237" s="10"/>
      <c r="G237" s="12"/>
    </row>
    <row r="238" spans="1:7" ht="28.2" thickTop="1">
      <c r="A238" s="9"/>
      <c r="B238" s="135" t="s">
        <v>115</v>
      </c>
      <c r="C238" s="13">
        <v>92.95</v>
      </c>
      <c r="D238" s="138">
        <v>21.27</v>
      </c>
      <c r="E238" s="138" t="s">
        <v>456</v>
      </c>
      <c r="F238" s="14" t="s">
        <v>116</v>
      </c>
      <c r="G238" s="14">
        <v>109.31</v>
      </c>
    </row>
    <row r="239" spans="1:7" ht="27.6">
      <c r="A239" s="8" t="s">
        <v>344</v>
      </c>
      <c r="B239" s="136"/>
      <c r="C239" s="15">
        <v>-1.2E-2</v>
      </c>
      <c r="D239" s="139"/>
      <c r="E239" s="139"/>
      <c r="F239" s="10" t="s">
        <v>175</v>
      </c>
      <c r="G239" s="12" t="s">
        <v>330</v>
      </c>
    </row>
    <row r="240" spans="1:7" ht="15" thickBot="1">
      <c r="A240" s="8" t="s">
        <v>74</v>
      </c>
      <c r="B240" s="137"/>
      <c r="C240" s="16"/>
      <c r="D240" s="140"/>
      <c r="E240" s="140"/>
      <c r="F240" s="10"/>
      <c r="G240" s="12"/>
    </row>
    <row r="241" spans="1:7" ht="28.2" thickTop="1">
      <c r="A241" s="9"/>
      <c r="B241" s="135" t="s">
        <v>115</v>
      </c>
      <c r="C241" s="13">
        <v>167.38</v>
      </c>
      <c r="D241" s="138">
        <v>-408.24</v>
      </c>
      <c r="E241" s="138" t="s">
        <v>457</v>
      </c>
      <c r="F241" s="14" t="s">
        <v>116</v>
      </c>
      <c r="G241" s="14">
        <v>189.08</v>
      </c>
    </row>
    <row r="242" spans="1:7" ht="27.6">
      <c r="A242" s="8" t="s">
        <v>345</v>
      </c>
      <c r="B242" s="136"/>
      <c r="C242" s="11">
        <v>1.2999999999999999E-2</v>
      </c>
      <c r="D242" s="139"/>
      <c r="E242" s="139"/>
      <c r="F242" s="10" t="s">
        <v>346</v>
      </c>
      <c r="G242" s="12" t="s">
        <v>347</v>
      </c>
    </row>
    <row r="243" spans="1:7" ht="15" thickBot="1">
      <c r="A243" s="8" t="s">
        <v>33</v>
      </c>
      <c r="B243" s="137"/>
      <c r="C243" s="12"/>
      <c r="D243" s="140"/>
      <c r="E243" s="140"/>
      <c r="F243" s="10"/>
      <c r="G243" s="12"/>
    </row>
    <row r="244" spans="1:7" ht="15" thickTop="1">
      <c r="A244" s="9"/>
      <c r="B244" s="135" t="s">
        <v>165</v>
      </c>
      <c r="C244" s="13">
        <v>212.15</v>
      </c>
      <c r="D244" s="138">
        <v>-54.54</v>
      </c>
      <c r="E244" s="138" t="s">
        <v>458</v>
      </c>
      <c r="F244" s="14" t="s">
        <v>140</v>
      </c>
      <c r="G244" s="14">
        <v>190.47</v>
      </c>
    </row>
    <row r="245" spans="1:7" ht="27.6">
      <c r="A245" s="8" t="s">
        <v>348</v>
      </c>
      <c r="B245" s="136"/>
      <c r="C245" s="15">
        <v>0</v>
      </c>
      <c r="D245" s="139"/>
      <c r="E245" s="139"/>
      <c r="F245" s="10" t="s">
        <v>349</v>
      </c>
      <c r="G245" s="16" t="s">
        <v>350</v>
      </c>
    </row>
    <row r="246" spans="1:7" ht="15" thickBot="1">
      <c r="A246" s="8" t="s">
        <v>84</v>
      </c>
      <c r="B246" s="137"/>
      <c r="C246" s="16"/>
      <c r="D246" s="140"/>
      <c r="E246" s="140"/>
      <c r="F246" s="10"/>
      <c r="G246" s="16"/>
    </row>
    <row r="247" spans="1:7" ht="15" thickTop="1">
      <c r="A247" s="9"/>
      <c r="B247" s="135" t="s">
        <v>165</v>
      </c>
      <c r="C247" s="13">
        <v>103.29</v>
      </c>
      <c r="D247" s="138">
        <v>38.11</v>
      </c>
      <c r="E247" s="138" t="s">
        <v>459</v>
      </c>
      <c r="F247" s="14" t="s">
        <v>140</v>
      </c>
      <c r="G247" s="14">
        <v>155.52000000000001</v>
      </c>
    </row>
    <row r="248" spans="1:7" ht="27.6">
      <c r="A248" s="8" t="s">
        <v>351</v>
      </c>
      <c r="B248" s="136"/>
      <c r="C248" s="11">
        <v>0.03</v>
      </c>
      <c r="D248" s="139"/>
      <c r="E248" s="139"/>
      <c r="F248" s="10" t="s">
        <v>352</v>
      </c>
      <c r="G248" s="12" t="s">
        <v>353</v>
      </c>
    </row>
    <row r="249" spans="1:7" ht="15" thickBot="1">
      <c r="A249" s="8" t="s">
        <v>66</v>
      </c>
      <c r="B249" s="137"/>
      <c r="C249" s="12"/>
      <c r="D249" s="140"/>
      <c r="E249" s="140"/>
      <c r="F249" s="10"/>
      <c r="G249" s="12"/>
    </row>
    <row r="250" spans="1:7" ht="28.2" thickTop="1">
      <c r="A250" s="9"/>
      <c r="B250" s="135" t="s">
        <v>355</v>
      </c>
      <c r="C250" s="13">
        <v>75.22</v>
      </c>
      <c r="D250" s="138">
        <v>19.489999999999998</v>
      </c>
      <c r="E250" s="138" t="s">
        <v>460</v>
      </c>
      <c r="F250" s="14" t="s">
        <v>116</v>
      </c>
      <c r="G250" s="14">
        <v>94.97</v>
      </c>
    </row>
    <row r="251" spans="1:7" ht="27.6">
      <c r="A251" s="8" t="s">
        <v>354</v>
      </c>
      <c r="B251" s="136"/>
      <c r="C251" s="11">
        <v>7.0000000000000001E-3</v>
      </c>
      <c r="D251" s="139"/>
      <c r="E251" s="139"/>
      <c r="F251" s="10" t="s">
        <v>356</v>
      </c>
      <c r="G251" s="12" t="s">
        <v>357</v>
      </c>
    </row>
    <row r="252" spans="1:7" ht="15" thickBot="1">
      <c r="A252" s="8" t="s">
        <v>8</v>
      </c>
      <c r="B252" s="137"/>
      <c r="C252" s="12"/>
      <c r="D252" s="140"/>
      <c r="E252" s="140"/>
      <c r="F252" s="10"/>
      <c r="G252" s="12"/>
    </row>
    <row r="253" spans="1:7" ht="28.2" thickTop="1">
      <c r="A253" s="9"/>
      <c r="B253" s="135" t="s">
        <v>132</v>
      </c>
      <c r="C253" s="13">
        <v>112.95</v>
      </c>
      <c r="D253" s="138">
        <v>23.93</v>
      </c>
      <c r="E253" s="138" t="s">
        <v>461</v>
      </c>
      <c r="F253" s="14" t="s">
        <v>116</v>
      </c>
      <c r="G253" s="14">
        <v>127</v>
      </c>
    </row>
    <row r="254" spans="1:7" ht="27.6">
      <c r="A254" s="8" t="s">
        <v>358</v>
      </c>
      <c r="B254" s="136"/>
      <c r="C254" s="11">
        <v>0.01</v>
      </c>
      <c r="D254" s="139"/>
      <c r="E254" s="139"/>
      <c r="F254" s="10" t="s">
        <v>359</v>
      </c>
      <c r="G254" s="12" t="s">
        <v>360</v>
      </c>
    </row>
    <row r="255" spans="1:7" ht="15" thickBot="1">
      <c r="A255" s="8" t="s">
        <v>83</v>
      </c>
      <c r="B255" s="137"/>
      <c r="C255" s="12"/>
      <c r="D255" s="140"/>
      <c r="E255" s="140"/>
      <c r="F255" s="10"/>
      <c r="G255" s="12"/>
    </row>
    <row r="256" spans="1:7" ht="15" thickTop="1">
      <c r="A256" s="9"/>
      <c r="B256" s="138"/>
      <c r="C256" s="13">
        <v>88.69</v>
      </c>
      <c r="D256" s="138">
        <v>0</v>
      </c>
      <c r="E256" s="138" t="s">
        <v>462</v>
      </c>
      <c r="F256" s="14" t="s">
        <v>171</v>
      </c>
      <c r="G256" s="138" t="s">
        <v>171</v>
      </c>
    </row>
    <row r="257" spans="1:7" ht="27.6">
      <c r="A257" s="8" t="s">
        <v>361</v>
      </c>
      <c r="B257" s="139"/>
      <c r="C257" s="11">
        <v>0</v>
      </c>
      <c r="D257" s="139"/>
      <c r="E257" s="139"/>
      <c r="F257" s="10" t="s">
        <v>172</v>
      </c>
      <c r="G257" s="139"/>
    </row>
    <row r="258" spans="1:7" ht="29.4" thickBot="1">
      <c r="A258" s="8" t="s">
        <v>362</v>
      </c>
      <c r="B258" s="140"/>
      <c r="C258" s="12"/>
      <c r="D258" s="140"/>
      <c r="E258" s="140"/>
      <c r="F258" s="10"/>
      <c r="G258" s="140"/>
    </row>
    <row r="259" spans="1:7" ht="28.2" thickTop="1">
      <c r="A259" s="9"/>
      <c r="B259" s="135" t="s">
        <v>115</v>
      </c>
      <c r="C259" s="13">
        <v>78.150000000000006</v>
      </c>
      <c r="D259" s="138">
        <v>300.58999999999997</v>
      </c>
      <c r="E259" s="138" t="s">
        <v>463</v>
      </c>
      <c r="F259" s="14" t="s">
        <v>116</v>
      </c>
      <c r="G259" s="14">
        <v>87.04</v>
      </c>
    </row>
    <row r="260" spans="1:7" ht="27.6">
      <c r="A260" s="8" t="s">
        <v>363</v>
      </c>
      <c r="B260" s="136"/>
      <c r="C260" s="11">
        <v>6.0000000000000001E-3</v>
      </c>
      <c r="D260" s="139"/>
      <c r="E260" s="139"/>
      <c r="F260" s="10" t="s">
        <v>365</v>
      </c>
      <c r="G260" s="12" t="s">
        <v>366</v>
      </c>
    </row>
    <row r="261" spans="1:7" ht="15" thickBot="1">
      <c r="A261" s="8" t="s">
        <v>364</v>
      </c>
      <c r="B261" s="137"/>
      <c r="C261" s="12"/>
      <c r="D261" s="140"/>
      <c r="E261" s="140"/>
      <c r="F261" s="10"/>
      <c r="G261" s="12"/>
    </row>
    <row r="262" spans="1:7" ht="15" thickTop="1">
      <c r="A262" s="9"/>
      <c r="B262" s="138"/>
      <c r="C262" s="13">
        <v>75.98</v>
      </c>
      <c r="D262" s="138">
        <v>0</v>
      </c>
      <c r="E262" s="138" t="s">
        <v>464</v>
      </c>
      <c r="F262" s="14" t="s">
        <v>171</v>
      </c>
      <c r="G262" s="138" t="s">
        <v>171</v>
      </c>
    </row>
    <row r="263" spans="1:7" ht="27.6">
      <c r="A263" s="8" t="s">
        <v>367</v>
      </c>
      <c r="B263" s="139"/>
      <c r="C263" s="15">
        <v>-1E-3</v>
      </c>
      <c r="D263" s="139"/>
      <c r="E263" s="139"/>
      <c r="F263" s="10" t="s">
        <v>172</v>
      </c>
      <c r="G263" s="139"/>
    </row>
    <row r="264" spans="1:7" ht="29.4" thickBot="1">
      <c r="A264" s="8" t="s">
        <v>368</v>
      </c>
      <c r="B264" s="140"/>
      <c r="C264" s="16"/>
      <c r="D264" s="140"/>
      <c r="E264" s="140"/>
      <c r="F264" s="10"/>
      <c r="G264" s="140"/>
    </row>
    <row r="265" spans="1:7" ht="28.2" thickTop="1">
      <c r="A265" s="9"/>
      <c r="B265" s="135" t="s">
        <v>355</v>
      </c>
      <c r="C265" s="13">
        <v>37.79</v>
      </c>
      <c r="D265" s="138">
        <v>17.829999999999998</v>
      </c>
      <c r="E265" s="138" t="s">
        <v>465</v>
      </c>
      <c r="F265" s="14" t="s">
        <v>116</v>
      </c>
      <c r="G265" s="14">
        <v>44.2</v>
      </c>
    </row>
    <row r="266" spans="1:7" ht="27.6">
      <c r="A266" s="8" t="s">
        <v>369</v>
      </c>
      <c r="B266" s="136"/>
      <c r="C266" s="15">
        <v>-2E-3</v>
      </c>
      <c r="D266" s="139"/>
      <c r="E266" s="139"/>
      <c r="F266" s="10" t="s">
        <v>262</v>
      </c>
      <c r="G266" s="12" t="s">
        <v>370</v>
      </c>
    </row>
    <row r="267" spans="1:7" ht="15" thickBot="1">
      <c r="A267" s="8" t="s">
        <v>42</v>
      </c>
      <c r="B267" s="137"/>
      <c r="C267" s="16"/>
      <c r="D267" s="140"/>
      <c r="E267" s="140"/>
      <c r="F267" s="10"/>
      <c r="G267" s="12"/>
    </row>
    <row r="268" spans="1:7" ht="28.2" thickTop="1">
      <c r="A268" s="9"/>
      <c r="B268" s="135" t="s">
        <v>165</v>
      </c>
      <c r="C268" s="13">
        <v>257.01</v>
      </c>
      <c r="D268" s="138">
        <v>13.99</v>
      </c>
      <c r="E268" s="138" t="s">
        <v>466</v>
      </c>
      <c r="F268" s="14" t="s">
        <v>116</v>
      </c>
      <c r="G268" s="14">
        <v>327.22000000000003</v>
      </c>
    </row>
    <row r="269" spans="1:7" ht="27.6">
      <c r="A269" s="8" t="s">
        <v>371</v>
      </c>
      <c r="B269" s="136"/>
      <c r="C269" s="15">
        <v>-3.0000000000000001E-3</v>
      </c>
      <c r="D269" s="139"/>
      <c r="E269" s="139"/>
      <c r="F269" s="10" t="s">
        <v>372</v>
      </c>
      <c r="G269" s="12" t="s">
        <v>373</v>
      </c>
    </row>
    <row r="270" spans="1:7" ht="15" thickBot="1">
      <c r="A270" s="8" t="s">
        <v>20</v>
      </c>
      <c r="B270" s="137"/>
      <c r="C270" s="16"/>
      <c r="D270" s="140"/>
      <c r="E270" s="140"/>
      <c r="F270" s="10"/>
      <c r="G270" s="12"/>
    </row>
    <row r="271" spans="1:7" ht="28.2" thickTop="1">
      <c r="A271" s="9"/>
      <c r="B271" s="135" t="s">
        <v>170</v>
      </c>
      <c r="C271" s="13">
        <v>86.56</v>
      </c>
      <c r="D271" s="138">
        <v>17.670000000000002</v>
      </c>
      <c r="E271" s="138" t="s">
        <v>467</v>
      </c>
      <c r="F271" s="14" t="s">
        <v>116</v>
      </c>
      <c r="G271" s="14">
        <v>110.83</v>
      </c>
    </row>
    <row r="272" spans="1:7" ht="27.6">
      <c r="A272" s="8" t="s">
        <v>374</v>
      </c>
      <c r="B272" s="136"/>
      <c r="C272" s="15">
        <v>-1.4999999999999999E-2</v>
      </c>
      <c r="D272" s="139"/>
      <c r="E272" s="139"/>
      <c r="F272" s="10" t="s">
        <v>196</v>
      </c>
      <c r="G272" s="12" t="s">
        <v>376</v>
      </c>
    </row>
    <row r="273" spans="1:7" ht="15" thickBot="1">
      <c r="A273" s="8" t="s">
        <v>375</v>
      </c>
      <c r="B273" s="137"/>
      <c r="C273" s="16"/>
      <c r="D273" s="140"/>
      <c r="E273" s="140"/>
      <c r="F273" s="10"/>
      <c r="G273" s="12"/>
    </row>
    <row r="274" spans="1:7" ht="15" thickTop="1">
      <c r="A274" s="145"/>
      <c r="B274" s="145"/>
      <c r="C274" s="145"/>
      <c r="D274" s="145"/>
      <c r="E274" s="145"/>
      <c r="F274" s="145"/>
      <c r="G274" s="145"/>
    </row>
    <row r="275" spans="1:7">
      <c r="A275" s="146"/>
      <c r="B275" s="146"/>
      <c r="C275" s="146"/>
      <c r="D275" s="146"/>
      <c r="E275" s="146"/>
      <c r="F275" s="146"/>
      <c r="G275" s="146"/>
    </row>
  </sheetData>
  <mergeCells count="282">
    <mergeCell ref="A274:G275"/>
    <mergeCell ref="B268:B270"/>
    <mergeCell ref="D268:D270"/>
    <mergeCell ref="E268:E270"/>
    <mergeCell ref="B271:B273"/>
    <mergeCell ref="D271:D273"/>
    <mergeCell ref="E271:E273"/>
    <mergeCell ref="B262:B264"/>
    <mergeCell ref="D262:D264"/>
    <mergeCell ref="E262:E264"/>
    <mergeCell ref="G262:G264"/>
    <mergeCell ref="B265:B267"/>
    <mergeCell ref="D265:D267"/>
    <mergeCell ref="E265:E267"/>
    <mergeCell ref="B256:B258"/>
    <mergeCell ref="D256:D258"/>
    <mergeCell ref="E256:E258"/>
    <mergeCell ref="G256:G258"/>
    <mergeCell ref="B259:B261"/>
    <mergeCell ref="D259:D261"/>
    <mergeCell ref="E259:E261"/>
    <mergeCell ref="B250:B252"/>
    <mergeCell ref="D250:D252"/>
    <mergeCell ref="E250:E252"/>
    <mergeCell ref="B253:B255"/>
    <mergeCell ref="D253:D255"/>
    <mergeCell ref="E253:E255"/>
    <mergeCell ref="B244:B246"/>
    <mergeCell ref="D244:D246"/>
    <mergeCell ref="E244:E246"/>
    <mergeCell ref="B247:B249"/>
    <mergeCell ref="D247:D249"/>
    <mergeCell ref="E247:E249"/>
    <mergeCell ref="B238:B240"/>
    <mergeCell ref="D238:D240"/>
    <mergeCell ref="E238:E240"/>
    <mergeCell ref="B241:B243"/>
    <mergeCell ref="D241:D243"/>
    <mergeCell ref="E241:E243"/>
    <mergeCell ref="B232:B234"/>
    <mergeCell ref="D232:D234"/>
    <mergeCell ref="E232:E234"/>
    <mergeCell ref="B235:B237"/>
    <mergeCell ref="D235:D237"/>
    <mergeCell ref="E235:E237"/>
    <mergeCell ref="B226:B228"/>
    <mergeCell ref="D226:D228"/>
    <mergeCell ref="E226:E228"/>
    <mergeCell ref="B229:B231"/>
    <mergeCell ref="D229:D231"/>
    <mergeCell ref="E229:E231"/>
    <mergeCell ref="B220:B222"/>
    <mergeCell ref="D220:D222"/>
    <mergeCell ref="E220:E222"/>
    <mergeCell ref="B223:B225"/>
    <mergeCell ref="D223:D225"/>
    <mergeCell ref="E223:E225"/>
    <mergeCell ref="B214:B216"/>
    <mergeCell ref="D214:D216"/>
    <mergeCell ref="E214:E216"/>
    <mergeCell ref="B217:B219"/>
    <mergeCell ref="D217:D219"/>
    <mergeCell ref="E217:E219"/>
    <mergeCell ref="B208:B210"/>
    <mergeCell ref="D208:D210"/>
    <mergeCell ref="E208:E210"/>
    <mergeCell ref="B211:B213"/>
    <mergeCell ref="D211:D213"/>
    <mergeCell ref="E211:E213"/>
    <mergeCell ref="B202:B204"/>
    <mergeCell ref="D202:D204"/>
    <mergeCell ref="E202:E204"/>
    <mergeCell ref="B205:B207"/>
    <mergeCell ref="D205:D207"/>
    <mergeCell ref="E205:E207"/>
    <mergeCell ref="B196:B198"/>
    <mergeCell ref="D196:D198"/>
    <mergeCell ref="E196:E198"/>
    <mergeCell ref="G196:G198"/>
    <mergeCell ref="B199:B201"/>
    <mergeCell ref="D199:D201"/>
    <mergeCell ref="E199:E201"/>
    <mergeCell ref="B190:B192"/>
    <mergeCell ref="D190:D192"/>
    <mergeCell ref="E190:E192"/>
    <mergeCell ref="B193:B195"/>
    <mergeCell ref="D193:D195"/>
    <mergeCell ref="E193:E195"/>
    <mergeCell ref="B184:B186"/>
    <mergeCell ref="D184:D186"/>
    <mergeCell ref="E184:E186"/>
    <mergeCell ref="G184:G186"/>
    <mergeCell ref="B187:B189"/>
    <mergeCell ref="D187:D189"/>
    <mergeCell ref="E187:E189"/>
    <mergeCell ref="B178:B180"/>
    <mergeCell ref="D178:D180"/>
    <mergeCell ref="E178:E180"/>
    <mergeCell ref="B181:B183"/>
    <mergeCell ref="D181:D183"/>
    <mergeCell ref="E181:E183"/>
    <mergeCell ref="B172:B174"/>
    <mergeCell ref="D172:D174"/>
    <mergeCell ref="E172:E174"/>
    <mergeCell ref="G172:G174"/>
    <mergeCell ref="B175:B177"/>
    <mergeCell ref="D175:D177"/>
    <mergeCell ref="E175:E177"/>
    <mergeCell ref="B166:B168"/>
    <mergeCell ref="D166:D168"/>
    <mergeCell ref="E166:E168"/>
    <mergeCell ref="B169:B171"/>
    <mergeCell ref="D169:D171"/>
    <mergeCell ref="E169:E171"/>
    <mergeCell ref="B160:B162"/>
    <mergeCell ref="D160:D162"/>
    <mergeCell ref="E160:E162"/>
    <mergeCell ref="B163:B165"/>
    <mergeCell ref="D163:D165"/>
    <mergeCell ref="E163:E165"/>
    <mergeCell ref="B154:B156"/>
    <mergeCell ref="D154:D156"/>
    <mergeCell ref="E154:E156"/>
    <mergeCell ref="B157:B159"/>
    <mergeCell ref="D157:D159"/>
    <mergeCell ref="E157:E159"/>
    <mergeCell ref="B148:B150"/>
    <mergeCell ref="D148:D150"/>
    <mergeCell ref="E148:E150"/>
    <mergeCell ref="B151:B153"/>
    <mergeCell ref="D151:D153"/>
    <mergeCell ref="E151:E153"/>
    <mergeCell ref="F139:F141"/>
    <mergeCell ref="G139:G141"/>
    <mergeCell ref="B142:B144"/>
    <mergeCell ref="D142:D144"/>
    <mergeCell ref="E142:E144"/>
    <mergeCell ref="B145:B147"/>
    <mergeCell ref="D145:D147"/>
    <mergeCell ref="E145:E147"/>
    <mergeCell ref="B136:B138"/>
    <mergeCell ref="D136:D138"/>
    <mergeCell ref="E136:E138"/>
    <mergeCell ref="B139:B141"/>
    <mergeCell ref="D139:D141"/>
    <mergeCell ref="E139:E141"/>
    <mergeCell ref="B130:B132"/>
    <mergeCell ref="D130:D132"/>
    <mergeCell ref="E130:E132"/>
    <mergeCell ref="B133:B135"/>
    <mergeCell ref="D133:D135"/>
    <mergeCell ref="E133:E135"/>
    <mergeCell ref="A123:G123"/>
    <mergeCell ref="B124:B126"/>
    <mergeCell ref="D124:D126"/>
    <mergeCell ref="E124:E126"/>
    <mergeCell ref="B127:B129"/>
    <mergeCell ref="D127:D129"/>
    <mergeCell ref="E127:E129"/>
    <mergeCell ref="B117:B119"/>
    <mergeCell ref="D117:D119"/>
    <mergeCell ref="E117:E119"/>
    <mergeCell ref="B120:B122"/>
    <mergeCell ref="D120:D122"/>
    <mergeCell ref="E120:E122"/>
    <mergeCell ref="G108:G110"/>
    <mergeCell ref="B111:B113"/>
    <mergeCell ref="D111:D113"/>
    <mergeCell ref="E111:E113"/>
    <mergeCell ref="B114:B116"/>
    <mergeCell ref="D114:D116"/>
    <mergeCell ref="E114:E116"/>
    <mergeCell ref="B105:B107"/>
    <mergeCell ref="D105:D107"/>
    <mergeCell ref="E105:E107"/>
    <mergeCell ref="B108:B110"/>
    <mergeCell ref="D108:D110"/>
    <mergeCell ref="E108:E110"/>
    <mergeCell ref="B99:B101"/>
    <mergeCell ref="D99:D101"/>
    <mergeCell ref="E99:E101"/>
    <mergeCell ref="B102:B104"/>
    <mergeCell ref="D102:D104"/>
    <mergeCell ref="E102:E104"/>
    <mergeCell ref="B93:B95"/>
    <mergeCell ref="D93:D95"/>
    <mergeCell ref="E93:E95"/>
    <mergeCell ref="B96:B98"/>
    <mergeCell ref="D96:D98"/>
    <mergeCell ref="E96:E98"/>
    <mergeCell ref="B87:B89"/>
    <mergeCell ref="D87:D89"/>
    <mergeCell ref="E87:E89"/>
    <mergeCell ref="B90:B92"/>
    <mergeCell ref="D90:D92"/>
    <mergeCell ref="E90:E92"/>
    <mergeCell ref="B81:B83"/>
    <mergeCell ref="D81:D83"/>
    <mergeCell ref="E81:E83"/>
    <mergeCell ref="B84:B86"/>
    <mergeCell ref="D84:D86"/>
    <mergeCell ref="E84:E86"/>
    <mergeCell ref="B75:B77"/>
    <mergeCell ref="D75:D77"/>
    <mergeCell ref="E75:E77"/>
    <mergeCell ref="B78:B80"/>
    <mergeCell ref="D78:D80"/>
    <mergeCell ref="E78:E80"/>
    <mergeCell ref="B69:B71"/>
    <mergeCell ref="D69:D71"/>
    <mergeCell ref="E69:E71"/>
    <mergeCell ref="B72:B74"/>
    <mergeCell ref="D72:D74"/>
    <mergeCell ref="E72:E74"/>
    <mergeCell ref="B63:B65"/>
    <mergeCell ref="D63:D65"/>
    <mergeCell ref="E63:E65"/>
    <mergeCell ref="B66:B68"/>
    <mergeCell ref="D66:D68"/>
    <mergeCell ref="E66:E68"/>
    <mergeCell ref="B57:B59"/>
    <mergeCell ref="D57:D59"/>
    <mergeCell ref="E57:E59"/>
    <mergeCell ref="B60:B62"/>
    <mergeCell ref="D60:D62"/>
    <mergeCell ref="E60:E62"/>
    <mergeCell ref="G48:G50"/>
    <mergeCell ref="B51:B53"/>
    <mergeCell ref="D51:D53"/>
    <mergeCell ref="E51:E53"/>
    <mergeCell ref="B54:B56"/>
    <mergeCell ref="D54:D56"/>
    <mergeCell ref="E54:E56"/>
    <mergeCell ref="B45:B47"/>
    <mergeCell ref="D45:D47"/>
    <mergeCell ref="E45:E47"/>
    <mergeCell ref="B48:B50"/>
    <mergeCell ref="D48:D50"/>
    <mergeCell ref="E48:E50"/>
    <mergeCell ref="B39:B41"/>
    <mergeCell ref="D39:D41"/>
    <mergeCell ref="E39:E41"/>
    <mergeCell ref="B42:B44"/>
    <mergeCell ref="D42:D44"/>
    <mergeCell ref="E42:E44"/>
    <mergeCell ref="B33:B35"/>
    <mergeCell ref="D33:D35"/>
    <mergeCell ref="E33:E35"/>
    <mergeCell ref="B36:B38"/>
    <mergeCell ref="D36:D38"/>
    <mergeCell ref="E36:E38"/>
    <mergeCell ref="B27:B29"/>
    <mergeCell ref="D27:D29"/>
    <mergeCell ref="E27:E29"/>
    <mergeCell ref="B30:B32"/>
    <mergeCell ref="D30:D32"/>
    <mergeCell ref="E30:E32"/>
    <mergeCell ref="A20:G20"/>
    <mergeCell ref="B21:B23"/>
    <mergeCell ref="D21:D23"/>
    <mergeCell ref="E21:E23"/>
    <mergeCell ref="B24:B26"/>
    <mergeCell ref="D24:D26"/>
    <mergeCell ref="E24:E26"/>
    <mergeCell ref="B17:B19"/>
    <mergeCell ref="D17:D19"/>
    <mergeCell ref="E17:E19"/>
    <mergeCell ref="B8:B10"/>
    <mergeCell ref="D8:D10"/>
    <mergeCell ref="E8:E10"/>
    <mergeCell ref="B11:B13"/>
    <mergeCell ref="D11:D13"/>
    <mergeCell ref="E11:E13"/>
    <mergeCell ref="B2:B4"/>
    <mergeCell ref="D2:D4"/>
    <mergeCell ref="E2:E4"/>
    <mergeCell ref="B5:B7"/>
    <mergeCell ref="D5:D7"/>
    <mergeCell ref="E5:E7"/>
    <mergeCell ref="B14:B16"/>
    <mergeCell ref="D14:D16"/>
    <mergeCell ref="E14:E16"/>
  </mergeCells>
  <hyperlinks>
    <hyperlink ref="A3" r:id="rId1" display="https://www.marketbeat.com/stocks/NASDAQ/AAPL/" xr:uid="{0DD2374A-0F80-4764-9BCB-7C46A91D0FA6}"/>
    <hyperlink ref="A4" r:id="rId2" display="https://www.marketbeat.com/stocks/NASDAQ/AAPL/" xr:uid="{5A610895-635D-476A-898F-ABEA6799A00B}"/>
    <hyperlink ref="B2" r:id="rId3" display="https://www.marketbeat.com/stocks/sectors/computer-and-technology/" xr:uid="{256D5844-A210-46B3-BABD-22DC2E39BF43}"/>
    <hyperlink ref="A6" r:id="rId4" display="https://www.marketbeat.com/stocks/NASDAQ/MSFT/" xr:uid="{6CEA5CDD-BFBE-44B6-B8AE-27491397754F}"/>
    <hyperlink ref="A7" r:id="rId5" display="https://www.marketbeat.com/stocks/NASDAQ/MSFT/" xr:uid="{B4D814F5-B6BA-4C5F-A5FD-7F4AF6F0D31F}"/>
    <hyperlink ref="B5" r:id="rId6" display="https://www.marketbeat.com/stocks/sectors/computer-and-technology/" xr:uid="{F5B6B4EE-17AE-4D8D-AC42-4156CD7B9BE9}"/>
    <hyperlink ref="A9" r:id="rId7" display="https://www.marketbeat.com/stocks/NASDAQ/GOOG/" xr:uid="{000A6027-B433-41EF-ACF7-1891839EB69D}"/>
    <hyperlink ref="A10" r:id="rId8" display="https://www.marketbeat.com/stocks/NASDAQ/GOOG/" xr:uid="{70040F77-3B7E-4A64-A71D-24F70EDE2703}"/>
    <hyperlink ref="B8" r:id="rId9" display="https://www.marketbeat.com/stocks/sectors/computer-and-technology/" xr:uid="{4609C56B-4E50-4413-855A-5F4B9EECB8A6}"/>
    <hyperlink ref="A12" r:id="rId10" display="https://www.marketbeat.com/stocks/NASDAQ/GOOGL/" xr:uid="{DF582854-C06D-4B69-B4AE-587A7C3BCD91}"/>
    <hyperlink ref="A13" r:id="rId11" display="https://www.marketbeat.com/stocks/NASDAQ/GOOGL/" xr:uid="{6FDEDF10-F7D5-4A82-8646-E2E7A8B2016A}"/>
    <hyperlink ref="B11" r:id="rId12" display="https://www.marketbeat.com/stocks/sectors/computer-and-technology/" xr:uid="{D2A3E4D6-62AE-4435-B98D-28AEDB8216BB}"/>
    <hyperlink ref="A15" r:id="rId13" display="https://www.marketbeat.com/stocks/NASDAQ/AMZN/" xr:uid="{D46FB85B-1473-4211-ABB0-A900ED2B40AC}"/>
    <hyperlink ref="A16" r:id="rId14" display="https://www.marketbeat.com/stocks/NASDAQ/AMZN/" xr:uid="{579E5211-B8C2-44F5-B5C0-E697BCF4EFC7}"/>
    <hyperlink ref="B14" r:id="rId15" display="https://www.marketbeat.com/stocks/sectors/retail-wholesale/" xr:uid="{12EC858A-1501-46E3-9A6C-6B66BFCF5BB8}"/>
    <hyperlink ref="A18" r:id="rId16" display="https://www.marketbeat.com/stocks/NASDAQ/NVDA/" xr:uid="{C8E186F7-2214-4A07-8F84-A20D221036A0}"/>
    <hyperlink ref="A19" r:id="rId17" display="https://www.marketbeat.com/stocks/NASDAQ/NVDA/" xr:uid="{75C054A3-D166-475B-AADD-45A6A07F771B}"/>
    <hyperlink ref="B17" r:id="rId18" display="https://www.marketbeat.com/stocks/sectors/computer-and-technology/" xr:uid="{A355186F-02ED-4F41-9F6D-0E4C2F0B0A91}"/>
    <hyperlink ref="A22" r:id="rId19" display="https://www.marketbeat.com/stocks/NASDAQ/TSLA/" xr:uid="{09A93913-3F92-48FE-8245-D967483177F3}"/>
    <hyperlink ref="A23" r:id="rId20" display="https://www.marketbeat.com/stocks/NASDAQ/TSLA/" xr:uid="{3992CE29-C44C-4CDB-91C2-979EC12A8342}"/>
    <hyperlink ref="B21" r:id="rId21" display="https://www.marketbeat.com/stocks/sectors/auto-tires-trucks/" xr:uid="{D80FBABB-81E1-4B91-A98F-1E0537F6A6EC}"/>
    <hyperlink ref="A25" r:id="rId22" display="https://www.marketbeat.com/stocks/NASDAQ/META/" xr:uid="{50243D92-A91E-4974-8657-99835CD68488}"/>
    <hyperlink ref="A26" r:id="rId23" display="https://www.marketbeat.com/stocks/NASDAQ/META/" xr:uid="{F0021392-871E-4C6E-A04E-26A85E6DFB2C}"/>
    <hyperlink ref="B24" r:id="rId24" display="https://www.marketbeat.com/stocks/sectors/computer-and-technology/" xr:uid="{D95D566A-41CD-4D3B-869F-B4297503A012}"/>
    <hyperlink ref="A28" r:id="rId25" display="https://www.marketbeat.com/stocks/NASDAQ/AVGO/" xr:uid="{6B44E0C3-7964-4EE7-8097-93CA8711E34C}"/>
    <hyperlink ref="A29" r:id="rId26" display="https://www.marketbeat.com/stocks/NASDAQ/AVGO/" xr:uid="{729D8E9A-4AA2-432A-A706-1A1FEA6E8FFB}"/>
    <hyperlink ref="B27" r:id="rId27" display="https://www.marketbeat.com/stocks/sectors/computer-and-technology/" xr:uid="{DA1CD5BA-D338-4324-A82E-32B1CE69233E}"/>
    <hyperlink ref="A31" r:id="rId28" display="https://www.marketbeat.com/stocks/NASDAQ/COST/" xr:uid="{95B3CE00-3926-4306-8908-77111DFCB4B9}"/>
    <hyperlink ref="A32" r:id="rId29" display="https://www.marketbeat.com/stocks/NASDAQ/COST/" xr:uid="{CC2BFADD-1FF7-4038-A103-46D00561D48D}"/>
    <hyperlink ref="B30" r:id="rId30" display="https://www.marketbeat.com/stocks/sectors/retail-wholesale/" xr:uid="{90F3A33F-AD28-42FE-A82B-EFF7FA9E7275}"/>
    <hyperlink ref="A34" r:id="rId31" display="https://www.marketbeat.com/stocks/NASDAQ/PEP/" xr:uid="{A5D896D3-8573-426A-85DF-F862FED75A00}"/>
    <hyperlink ref="A35" r:id="rId32" display="https://www.marketbeat.com/stocks/NASDAQ/PEP/" xr:uid="{FABE8080-D35F-4724-A3B5-DD54458EAFFD}"/>
    <hyperlink ref="B33" r:id="rId33" display="https://www.marketbeat.com/stocks/sectors/consumer-staples/" xr:uid="{7FB99442-5D13-40C3-994E-E9A62EA824A6}"/>
    <hyperlink ref="A37" r:id="rId34" display="https://www.marketbeat.com/stocks/NASDAQ/ASML/" xr:uid="{2B5C25FE-FD7D-40B1-811C-D64C142F867D}"/>
    <hyperlink ref="A38" r:id="rId35" display="https://www.marketbeat.com/stocks/NASDAQ/ASML/" xr:uid="{DBECB9C6-FAA3-4769-8331-59A15248B4A5}"/>
    <hyperlink ref="B36" r:id="rId36" display="https://www.marketbeat.com/stocks/sectors/computer-and-technology/" xr:uid="{74F2D0BA-180B-4654-9EDD-71D3D9E40328}"/>
    <hyperlink ref="A40" r:id="rId37" display="https://www.marketbeat.com/stocks/NASDAQ/ADBE/" xr:uid="{B4F6ACFA-11EB-455C-8733-F2424E6867BE}"/>
    <hyperlink ref="A41" r:id="rId38" display="https://www.marketbeat.com/stocks/NASDAQ/ADBE/" xr:uid="{11488AB8-B1D0-4FBC-938B-FB09DADA446E}"/>
    <hyperlink ref="B39" r:id="rId39" display="https://www.marketbeat.com/stocks/sectors/computer-and-technology/" xr:uid="{075BF9B6-0BF3-4038-A39F-6FCC44239DF4}"/>
    <hyperlink ref="A43" r:id="rId40" display="https://www.marketbeat.com/stocks/NASDAQ/CSCO/" xr:uid="{19E43576-B0FD-475D-A8C0-E7B01757768A}"/>
    <hyperlink ref="A44" r:id="rId41" display="https://www.marketbeat.com/stocks/NASDAQ/CSCO/" xr:uid="{483034A2-99B6-4651-B5A7-229F33CD1F4E}"/>
    <hyperlink ref="B42" r:id="rId42" display="https://www.marketbeat.com/stocks/sectors/computer-and-technology/" xr:uid="{5318040E-A052-46F0-B62A-32C3ACA53FD6}"/>
    <hyperlink ref="A46" r:id="rId43" display="https://www.marketbeat.com/stocks/NASDAQ/AZN/" xr:uid="{2EB79B15-3409-4D78-8B82-0A08C47BC944}"/>
    <hyperlink ref="A47" r:id="rId44" display="https://www.marketbeat.com/stocks/NASDAQ/AZN/" xr:uid="{0CE1F9AC-9F38-4717-95C7-4314D6C8DD5B}"/>
    <hyperlink ref="B45" r:id="rId45" display="https://www.marketbeat.com/stocks/sectors/medical/" xr:uid="{1AD6EF02-D720-48AB-A299-099D0C679C04}"/>
    <hyperlink ref="A49" r:id="rId46" display="https://www.marketbeat.com/stocks/NASDAQ/QQQ/" xr:uid="{71E7E54C-2AA7-407C-A714-7A2732852C20}"/>
    <hyperlink ref="A50" r:id="rId47" display="https://www.marketbeat.com/stocks/NASDAQ/QQQ/" xr:uid="{97E35D5B-1E03-4853-87C8-35E2F9D2DCCA}"/>
    <hyperlink ref="B48" r:id="rId48" display="https://www.marketbeat.com/stocks/sectors/finance/" xr:uid="{982F1C71-5550-4564-9CCD-842C77DA2642}"/>
    <hyperlink ref="A52" r:id="rId49" display="https://www.marketbeat.com/stocks/NASDAQ/CMCSA/" xr:uid="{3C903037-D0B4-41B5-A790-C8C7269FAA5A}"/>
    <hyperlink ref="A53" r:id="rId50" display="https://www.marketbeat.com/stocks/NASDAQ/CMCSA/" xr:uid="{3ACDF46B-207B-4259-A0A0-34032A1F927B}"/>
    <hyperlink ref="B51" r:id="rId51" display="https://www.marketbeat.com/stocks/sectors/consumer-discretionary/" xr:uid="{89C609B0-25A2-472D-AC4A-999B1675D0F7}"/>
    <hyperlink ref="A55" r:id="rId52" display="https://www.marketbeat.com/stocks/NASDAQ/NFLX/" xr:uid="{87418D2E-2DE8-4898-9BDB-FD0D6E55D07F}"/>
    <hyperlink ref="A56" r:id="rId53" display="https://www.marketbeat.com/stocks/NASDAQ/NFLX/" xr:uid="{04E59CF2-0DF4-46EC-B0C3-A661DB03FCF0}"/>
    <hyperlink ref="B54" r:id="rId54" display="https://www.marketbeat.com/stocks/sectors/consumer-discretionary/" xr:uid="{C0B343E9-B12D-4CDC-AC4C-E49ED06337AD}"/>
    <hyperlink ref="A58" r:id="rId55" display="https://www.marketbeat.com/stocks/NASDAQ/AMD/" xr:uid="{9A2921FE-54AE-4143-B0F7-442D6B4364DB}"/>
    <hyperlink ref="A59" r:id="rId56" display="https://www.marketbeat.com/stocks/NASDAQ/AMD/" xr:uid="{D66103D5-3A5D-4A08-BEA7-D1EF8CB6AC05}"/>
    <hyperlink ref="B57" r:id="rId57" display="https://www.marketbeat.com/stocks/sectors/computer-and-technology/" xr:uid="{39C7A9C9-5FA0-4BBD-A165-B443E0B4C09C}"/>
    <hyperlink ref="A61" r:id="rId58" display="https://www.marketbeat.com/stocks/NASDAQ/TMUS/" xr:uid="{1C8D602F-9C8E-4308-AFAB-0ED2C7EBEE1F}"/>
    <hyperlink ref="A62" r:id="rId59" display="https://www.marketbeat.com/stocks/NASDAQ/TMUS/" xr:uid="{35539483-4DD3-4AB0-9D04-172CF3E91303}"/>
    <hyperlink ref="B60" r:id="rId60" display="https://www.marketbeat.com/stocks/sectors/computer-and-technology/" xr:uid="{9624CFDE-3DCD-4EC4-BBF7-AFE96A8E240C}"/>
    <hyperlink ref="A64" r:id="rId61" display="https://www.marketbeat.com/stocks/NASDAQ/INTC/" xr:uid="{D2374340-6877-4E2B-A296-324BDE008372}"/>
    <hyperlink ref="A65" r:id="rId62" display="https://www.marketbeat.com/stocks/NASDAQ/INTC/" xr:uid="{0D3A9E14-1270-4B05-8752-D4D21231E3D1}"/>
    <hyperlink ref="B63" r:id="rId63" display="https://www.marketbeat.com/stocks/sectors/computer-and-technology/" xr:uid="{807C5A16-C266-4C06-837E-B895FE7AED3B}"/>
    <hyperlink ref="A67" r:id="rId64" display="https://www.marketbeat.com/stocks/NASDAQ/TXN/" xr:uid="{221D6A08-2881-451B-9BD8-9BF20988BDB2}"/>
    <hyperlink ref="A68" r:id="rId65" display="https://www.marketbeat.com/stocks/NASDAQ/TXN/" xr:uid="{3559C4A2-93FA-4009-BC11-3AC74D619562}"/>
    <hyperlink ref="B66" r:id="rId66" display="https://www.marketbeat.com/stocks/sectors/computer-and-technology/" xr:uid="{5B9B7B01-BE8B-4E29-9248-E7E94E5399B7}"/>
    <hyperlink ref="A70" r:id="rId67" display="https://www.marketbeat.com/stocks/NASDAQ/AMGN/" xr:uid="{3A3310B8-CCAF-4F22-8885-43B18049E58C}"/>
    <hyperlink ref="A71" r:id="rId68" display="https://www.marketbeat.com/stocks/NASDAQ/AMGN/" xr:uid="{DF96C7A1-BEFC-4ACC-840D-C7CD76106A03}"/>
    <hyperlink ref="B69" r:id="rId69" display="https://www.marketbeat.com/stocks/sectors/medical/" xr:uid="{FADFEC27-743E-445F-A6C4-DEE61BD70166}"/>
    <hyperlink ref="A73" r:id="rId70" display="https://www.marketbeat.com/stocks/NASDAQ/INTU/" xr:uid="{C1BFE2B2-23E9-4113-A8EF-A1D8BF97C075}"/>
    <hyperlink ref="A74" r:id="rId71" display="https://www.marketbeat.com/stocks/NASDAQ/INTU/" xr:uid="{3DB2EAA2-F716-481C-AC85-AB4CA2089E69}"/>
    <hyperlink ref="B72" r:id="rId72" display="https://www.marketbeat.com/stocks/sectors/computer-and-technology/" xr:uid="{AFCCC979-63B1-489A-AF2F-CFDB4E749D26}"/>
    <hyperlink ref="A76" r:id="rId73" display="https://www.marketbeat.com/stocks/NASDAQ/SNY/" xr:uid="{7F30477C-7BAC-4B39-A492-AFB7EF2FDE87}"/>
    <hyperlink ref="A77" r:id="rId74" display="https://www.marketbeat.com/stocks/NASDAQ/SNY/" xr:uid="{0CB31057-C70F-4600-B1AC-C09091368A00}"/>
    <hyperlink ref="B75" r:id="rId75" display="https://www.marketbeat.com/stocks/sectors/medical/" xr:uid="{03D17286-8FE2-482E-BB84-97505D3E8A3D}"/>
    <hyperlink ref="A79" r:id="rId76" display="https://www.marketbeat.com/stocks/NASDAQ/PDD/" xr:uid="{296A965D-3B4C-4048-810C-7FDF9CEC652D}"/>
    <hyperlink ref="A80" r:id="rId77" display="https://www.marketbeat.com/stocks/NASDAQ/PDD/" xr:uid="{E4A96C72-0B9D-4EE8-B58A-729572CAF358}"/>
    <hyperlink ref="B78" r:id="rId78" display="https://www.marketbeat.com/stocks/sectors/retail-wholesale/" xr:uid="{89A4E41D-B06F-4B81-A740-3614AD4099C6}"/>
    <hyperlink ref="A82" r:id="rId79" display="https://www.marketbeat.com/stocks/NASDAQ/HON/" xr:uid="{1F52C841-51D1-4656-9246-482E81434DDC}"/>
    <hyperlink ref="A83" r:id="rId80" display="https://www.marketbeat.com/stocks/NASDAQ/HON/" xr:uid="{31D54D8A-A784-4813-941A-6484A758EC4A}"/>
    <hyperlink ref="B81" r:id="rId81" display="https://www.marketbeat.com/stocks/sectors/multi-sector-conglomerates/" xr:uid="{AD71DE02-325F-4B24-A802-73774082A809}"/>
    <hyperlink ref="A85" r:id="rId82" display="https://www.marketbeat.com/stocks/NASDAQ/QCOM/" xr:uid="{EF43F9FB-1BBB-4D0B-97AD-307CC195CD87}"/>
    <hyperlink ref="A86" r:id="rId83" display="https://www.marketbeat.com/stocks/NASDAQ/QCOM/" xr:uid="{2127B46E-27B3-4188-AE00-A8A1729EE427}"/>
    <hyperlink ref="B84" r:id="rId84" display="https://www.marketbeat.com/stocks/sectors/computer-and-technology/" xr:uid="{2087FB70-2051-4A5B-B04B-EE0F652CB432}"/>
    <hyperlink ref="A88" r:id="rId85" display="https://www.marketbeat.com/stocks/NASDAQ/AMAT/" xr:uid="{A24F57FE-A90D-4AE7-A638-ABB80FAAA66D}"/>
    <hyperlink ref="A89" r:id="rId86" display="https://www.marketbeat.com/stocks/NASDAQ/AMAT/" xr:uid="{75FEBA59-7F7F-41B6-9900-CA659D659922}"/>
    <hyperlink ref="B87" r:id="rId87" display="https://www.marketbeat.com/stocks/sectors/computer-and-technology/" xr:uid="{05DC8095-AE1C-4BFD-A0BA-AAAAB46D4B2A}"/>
    <hyperlink ref="A91" r:id="rId88" display="https://www.marketbeat.com/stocks/NASDAQ/BKNG/" xr:uid="{075C8E16-187C-4B31-A6E0-7C7B4ACAED1E}"/>
    <hyperlink ref="A92" r:id="rId89" display="https://www.marketbeat.com/stocks/NASDAQ/BKNG/" xr:uid="{4D2307FA-8984-4731-B192-B30EF21F5E95}"/>
    <hyperlink ref="B90" r:id="rId90" display="https://www.marketbeat.com/stocks/sectors/retail-wholesale/" xr:uid="{44664487-D6F4-4722-98B3-27AECF0A8A31}"/>
    <hyperlink ref="A94" r:id="rId91" display="https://www.marketbeat.com/stocks/NASDAQ/SBUX/" xr:uid="{138F2A7A-8D01-4897-8499-5992133A8279}"/>
    <hyperlink ref="A95" r:id="rId92" display="https://www.marketbeat.com/stocks/NASDAQ/SBUX/" xr:uid="{54BE205E-E54D-4C41-BBF8-14EF74E748EB}"/>
    <hyperlink ref="B93" r:id="rId93" display="https://www.marketbeat.com/stocks/sectors/retail-wholesale/" xr:uid="{CBDC1C9F-5038-4024-BFCD-F0AC629F0A4F}"/>
    <hyperlink ref="A97" r:id="rId94" display="https://www.marketbeat.com/stocks/NASDAQ/ISRG/" xr:uid="{AC004527-B7BA-4887-AFCB-88A7E1DCFF5C}"/>
    <hyperlink ref="A98" r:id="rId95" display="https://www.marketbeat.com/stocks/NASDAQ/ISRG/" xr:uid="{D39334D9-7893-4CBD-9545-480E02E7DC4F}"/>
    <hyperlink ref="B96" r:id="rId96" display="https://www.marketbeat.com/stocks/sectors/medical/" xr:uid="{4B79C418-BA8B-4603-B720-BAE76ABC1359}"/>
    <hyperlink ref="A100" r:id="rId97" display="https://www.marketbeat.com/stocks/NASDAQ/ADP/" xr:uid="{5436550F-42D9-4AC2-9CD9-C5415E0977E0}"/>
    <hyperlink ref="A101" r:id="rId98" display="https://www.marketbeat.com/stocks/NASDAQ/ADP/" xr:uid="{D88498F4-C02C-47C1-BBAC-B5793564FC05}"/>
    <hyperlink ref="B99" r:id="rId99" display="https://www.marketbeat.com/stocks/sectors/business-services/" xr:uid="{6B83E726-62A1-484F-8722-D0B38E8ECE73}"/>
    <hyperlink ref="A103" r:id="rId100" display="https://www.marketbeat.com/stocks/NASDAQ/MDLZ/" xr:uid="{3F0FDD7D-3A44-410B-B4F3-1582628E6BB2}"/>
    <hyperlink ref="A104" r:id="rId101" display="https://www.marketbeat.com/stocks/NASDAQ/MDLZ/" xr:uid="{7F4F6311-4911-4E7D-B00C-600EF0DF2712}"/>
    <hyperlink ref="B102" r:id="rId102" display="https://www.marketbeat.com/stocks/sectors/consumer-staples/" xr:uid="{3FB3BFFA-F436-4EB6-945D-5E90B47B5234}"/>
    <hyperlink ref="A106" r:id="rId103" display="https://www.marketbeat.com/stocks/NASDAQ/GILD/" xr:uid="{87B44895-9C24-4840-A862-593D6AFDC4B7}"/>
    <hyperlink ref="A107" r:id="rId104" display="https://www.marketbeat.com/stocks/NASDAQ/GILD/" xr:uid="{BA8586E6-1541-44D9-B0DD-52FA4C4430EC}"/>
    <hyperlink ref="B105" r:id="rId105" display="https://www.marketbeat.com/stocks/sectors/medical/" xr:uid="{FCD44AC4-9C48-437F-B73B-D69CEB5FD0C9}"/>
    <hyperlink ref="A109" r:id="rId106" display="https://www.marketbeat.com/stocks/NASDAQ/BND/" xr:uid="{AE557FB3-9734-45A1-ABFA-556CBDA55F56}"/>
    <hyperlink ref="A110" r:id="rId107" display="https://www.marketbeat.com/stocks/NASDAQ/BND/" xr:uid="{3C48C2C9-2642-48A5-8B01-FDED644A64F2}"/>
    <hyperlink ref="A112" r:id="rId108" display="https://www.marketbeat.com/stocks/NASDAQ/VRTX/" xr:uid="{79F56949-776F-47E3-BAC6-BEC0A625EE72}"/>
    <hyperlink ref="A113" r:id="rId109" display="https://www.marketbeat.com/stocks/NASDAQ/VRTX/" xr:uid="{B6C0F2CE-F703-46CE-8568-5BCDA6791F2C}"/>
    <hyperlink ref="B111" r:id="rId110" display="https://www.marketbeat.com/stocks/sectors/medical/" xr:uid="{017736DB-E853-4745-AD8C-084880D70454}"/>
    <hyperlink ref="A115" r:id="rId111" display="https://www.marketbeat.com/stocks/NASDAQ/REGN/" xr:uid="{866D7C11-E883-486C-AF86-7A10BA4CB552}"/>
    <hyperlink ref="A116" r:id="rId112" display="https://www.marketbeat.com/stocks/NASDAQ/REGN/" xr:uid="{E9E706DE-F2DE-4FD5-B913-C7A03B4D9066}"/>
    <hyperlink ref="B114" r:id="rId113" display="https://www.marketbeat.com/stocks/sectors/medical/" xr:uid="{0F5B3BE6-3F01-49B7-B2C0-81EF3ADFF509}"/>
    <hyperlink ref="A118" r:id="rId114" display="https://www.marketbeat.com/stocks/NASDAQ/ABNB/" xr:uid="{1D1E6A60-C1A5-4263-927D-A954901CCE01}"/>
    <hyperlink ref="A119" r:id="rId115" display="https://www.marketbeat.com/stocks/NASDAQ/ABNB/" xr:uid="{E06B12ED-3584-481D-9DEE-C33071BF8712}"/>
    <hyperlink ref="B117" r:id="rId116" display="https://www.marketbeat.com/stocks/sectors/computer-and-technology/" xr:uid="{EBCDAF5A-4DFA-42D8-8EDC-3526AD3B4173}"/>
    <hyperlink ref="A121" r:id="rId117" display="https://www.marketbeat.com/stocks/NASDAQ/ADI/" xr:uid="{4A635873-E403-4A17-80CB-06072449E877}"/>
    <hyperlink ref="A122" r:id="rId118" display="https://www.marketbeat.com/stocks/NASDAQ/ADI/" xr:uid="{A43436C3-7C0A-4700-98DF-0358DD88B2DF}"/>
    <hyperlink ref="B120" r:id="rId119" display="https://www.marketbeat.com/stocks/sectors/computer-and-technology/" xr:uid="{567577EF-1715-4ECD-B796-C2C28CA9F4AA}"/>
    <hyperlink ref="A125" r:id="rId120" display="https://www.marketbeat.com/stocks/NASDAQ/LRCX/" xr:uid="{9E074537-F812-4376-AF42-05684A8B3C28}"/>
    <hyperlink ref="A126" r:id="rId121" display="https://www.marketbeat.com/stocks/NASDAQ/LRCX/" xr:uid="{5054AAC8-68F6-4CCF-8EB2-8799893388F1}"/>
    <hyperlink ref="B124" r:id="rId122" display="https://www.marketbeat.com/stocks/sectors/computer-and-technology/" xr:uid="{3B93C412-4ED4-415A-A895-3BCDE6C7AE15}"/>
    <hyperlink ref="A128" r:id="rId123" display="https://www.marketbeat.com/stocks/NASDAQ/MU/" xr:uid="{57AC0C0C-3D07-4770-ABF0-D4D3256B8E2A}"/>
    <hyperlink ref="A129" r:id="rId124" display="https://www.marketbeat.com/stocks/NASDAQ/MU/" xr:uid="{6E40D0AF-D2CD-4253-86AE-D1E4FB234DCC}"/>
    <hyperlink ref="B127" r:id="rId125" display="https://www.marketbeat.com/stocks/sectors/computer-and-technology/" xr:uid="{14EB95C0-9CF3-4BCF-BCD7-357E64A403EE}"/>
    <hyperlink ref="A131" r:id="rId126" display="https://www.marketbeat.com/stocks/NASDAQ/ATVI/" xr:uid="{9C360119-5508-4EBA-839D-805546635915}"/>
    <hyperlink ref="A132" r:id="rId127" display="https://www.marketbeat.com/stocks/NASDAQ/ATVI/" xr:uid="{C3E56077-7FF9-4B31-8EB8-E787FCF32597}"/>
    <hyperlink ref="B130" r:id="rId128" display="https://www.marketbeat.com/stocks/sectors/consumer-discretionary/" xr:uid="{FCB606A5-66B8-4F6D-96F7-EAAB47C60144}"/>
    <hyperlink ref="A134" r:id="rId129" display="https://www.marketbeat.com/stocks/NASDAQ/PANW/" xr:uid="{0C0338C9-EE11-4C48-B8D7-AEB190DCFFBB}"/>
    <hyperlink ref="A135" r:id="rId130" display="https://www.marketbeat.com/stocks/NASDAQ/PANW/" xr:uid="{C7D65A97-3905-4C05-B3E3-3B87E31C071D}"/>
    <hyperlink ref="B133" r:id="rId131" display="https://www.marketbeat.com/stocks/sectors/computer-and-technology/" xr:uid="{34A7A466-60B8-4B08-8D7C-8E570CDE38E0}"/>
    <hyperlink ref="A137" r:id="rId132" display="https://www.marketbeat.com/stocks/NASDAQ/CME/" xr:uid="{BF99AF05-58AF-47DF-A7C8-DA25BA084F28}"/>
    <hyperlink ref="A138" r:id="rId133" display="https://www.marketbeat.com/stocks/NASDAQ/CME/" xr:uid="{40FC0885-E906-4F1F-BEF6-43A40ECB85ED}"/>
    <hyperlink ref="B136" r:id="rId134" display="https://www.marketbeat.com/stocks/sectors/finance/" xr:uid="{C194782E-C91B-4159-9B44-95FC9A3C82D3}"/>
    <hyperlink ref="A140" r:id="rId135" display="https://www.marketbeat.com/stocks/NASDAQ/FISV/" xr:uid="{35F57FF3-375C-46C2-8B5D-1DC2A3048739}"/>
    <hyperlink ref="A141" r:id="rId136" display="https://www.marketbeat.com/stocks/NASDAQ/FISV/" xr:uid="{EEA884EE-73F1-4E8E-A8D0-368845BF299F}"/>
    <hyperlink ref="B139" r:id="rId137" display="https://www.marketbeat.com/stocks/sectors/computer-and-technology/" xr:uid="{DA8E3728-5BEE-4D60-B707-CE2963218191}"/>
    <hyperlink ref="A143" r:id="rId138" display="https://www.marketbeat.com/stocks/NASDAQ/SNPS/" xr:uid="{8310DB6A-8477-4193-8AF0-A90F94DFF152}"/>
    <hyperlink ref="A144" r:id="rId139" display="https://www.marketbeat.com/stocks/NASDAQ/SNPS/" xr:uid="{AC434366-0A2F-4EF9-8D12-EC8A68171D64}"/>
    <hyperlink ref="B142" r:id="rId140" display="https://www.marketbeat.com/stocks/sectors/computer-and-technology/" xr:uid="{EB1C989F-3187-416F-9578-0DB06F0D3D3B}"/>
    <hyperlink ref="A146" r:id="rId141" display="https://www.marketbeat.com/stocks/NASDAQ/EQIX/" xr:uid="{D71C8699-EBB7-4DEA-8D51-451E5E4D164B}"/>
    <hyperlink ref="A147" r:id="rId142" display="https://www.marketbeat.com/stocks/NASDAQ/EQIX/" xr:uid="{1CD2007B-9204-4602-B2D2-2CE783DF84A0}"/>
    <hyperlink ref="B145" r:id="rId143" display="https://www.marketbeat.com/stocks/sectors/finance/" xr:uid="{E5846544-0307-4CBA-973D-B677BDEBE9A8}"/>
    <hyperlink ref="A149" r:id="rId144" display="https://www.marketbeat.com/stocks/NASDAQ/CHTR/" xr:uid="{991CBEC2-50B5-4186-A5E6-3FEDA13B7F96}"/>
    <hyperlink ref="A150" r:id="rId145" display="https://www.marketbeat.com/stocks/NASDAQ/CHTR/" xr:uid="{7D43772F-1FBE-4F5C-9D0A-2EB313F15AF7}"/>
    <hyperlink ref="B148" r:id="rId146" display="https://www.marketbeat.com/stocks/sectors/communication-services/" xr:uid="{DC88C336-A836-4EED-A4D5-884FF053B600}"/>
    <hyperlink ref="A152" r:id="rId147" display="https://www.marketbeat.com/stocks/NASDAQ/NTES/" xr:uid="{D9699D47-31F2-4C03-BDE0-7AD974B74577}"/>
    <hyperlink ref="A153" r:id="rId148" display="https://www.marketbeat.com/stocks/NASDAQ/NTES/" xr:uid="{4AEAC21E-038A-4FA7-BE48-4C73AB423589}"/>
    <hyperlink ref="B151" r:id="rId149" display="https://www.marketbeat.com/stocks/sectors/computer-and-technology/" xr:uid="{ADB92D6B-A7E5-4483-AA01-2E56DC2DE608}"/>
    <hyperlink ref="A155" r:id="rId150" display="https://www.marketbeat.com/stocks/NASDAQ/PYPL/" xr:uid="{E4A373CC-F27C-4515-BE59-7D06DEA67DE7}"/>
    <hyperlink ref="A156" r:id="rId151" display="https://www.marketbeat.com/stocks/NASDAQ/PYPL/" xr:uid="{702BE3BE-659C-4923-90F2-EC108A614BD8}"/>
    <hyperlink ref="B154" r:id="rId152" display="https://www.marketbeat.com/stocks/sectors/computer-and-technology/" xr:uid="{42B936F3-881E-4718-BAFC-E7A7AAC2247F}"/>
    <hyperlink ref="A158" r:id="rId153" display="https://www.marketbeat.com/stocks/NASDAQ/CDNS/" xr:uid="{C3E68DA9-40D8-40A8-92E4-44AB7F825386}"/>
    <hyperlink ref="A159" r:id="rId154" display="https://www.marketbeat.com/stocks/NASDAQ/CDNS/" xr:uid="{46639D54-4F50-4FE9-B933-6CC4C1F006B8}"/>
    <hyperlink ref="B157" r:id="rId155" display="https://www.marketbeat.com/stocks/sectors/computer-and-technology/" xr:uid="{3388685C-33BA-41BC-A693-1F0482673734}"/>
    <hyperlink ref="A161" r:id="rId156" display="https://www.marketbeat.com/stocks/NASDAQ/MELI/" xr:uid="{DBDF2AC6-7B1B-4189-9BA9-3E4B73D42A6D}"/>
    <hyperlink ref="A162" r:id="rId157" display="https://www.marketbeat.com/stocks/NASDAQ/MELI/" xr:uid="{622AC34E-C7B6-4D37-9E74-72510A3CB3BF}"/>
    <hyperlink ref="B160" r:id="rId158" display="https://www.marketbeat.com/stocks/sectors/retail-wholesale/" xr:uid="{7FFAB631-BAB7-4643-86E1-AEDF69587385}"/>
    <hyperlink ref="A164" r:id="rId159" display="https://www.marketbeat.com/stocks/NASDAQ/KLAC/" xr:uid="{6007B30C-E595-47F8-9E8E-6D4A75989788}"/>
    <hyperlink ref="A165" r:id="rId160" display="https://www.marketbeat.com/stocks/NASDAQ/KLAC/" xr:uid="{F4E0A070-A688-4BF6-B007-A9958750316E}"/>
    <hyperlink ref="B163" r:id="rId161" display="https://www.marketbeat.com/stocks/sectors/computer-and-technology/" xr:uid="{4A7CF7C6-A194-4971-9185-16E00AF498E4}"/>
    <hyperlink ref="A167" r:id="rId162" display="https://www.marketbeat.com/stocks/NASDAQ/CSX/" xr:uid="{FA6B4CF0-F97B-4192-B228-9EA02809164E}"/>
    <hyperlink ref="A168" r:id="rId163" display="https://www.marketbeat.com/stocks/NASDAQ/CSX/" xr:uid="{04295CF0-EA31-40A0-B5F3-77DC461C8131}"/>
    <hyperlink ref="B166" r:id="rId164" display="https://www.marketbeat.com/stocks/sectors/transportation/" xr:uid="{8CA20607-EDBE-4520-AD94-4657F7ED1CBD}"/>
    <hyperlink ref="A170" r:id="rId165" display="https://www.marketbeat.com/stocks/NASDAQ/MAR/" xr:uid="{B63030E6-613A-4627-BAB0-341530C51726}"/>
    <hyperlink ref="A171" r:id="rId166" display="https://www.marketbeat.com/stocks/NASDAQ/MAR/" xr:uid="{92375D9E-A8B4-4D61-8FC5-2EA63C5E4105}"/>
    <hyperlink ref="B169" r:id="rId167" display="https://www.marketbeat.com/stocks/sectors/consumer-discretionary/" xr:uid="{AD56B36C-26E1-4BF0-8BFA-65704ACF1CC5}"/>
    <hyperlink ref="A173" r:id="rId168" display="https://www.marketbeat.com/stocks/NASDAQ/ARM/" xr:uid="{BD5683DC-FA6D-4795-84BC-2E13A759DC73}"/>
    <hyperlink ref="A174" r:id="rId169" display="https://www.marketbeat.com/stocks/NASDAQ/ARM/" xr:uid="{200B5AE4-6D0E-4D1F-8583-C0B6A0B92901}"/>
    <hyperlink ref="B172" r:id="rId170" display="https://www.marketbeat.com/stocks/sectors/business-services/" xr:uid="{11AD7B65-78EC-4EF7-B46C-A623352C5472}"/>
    <hyperlink ref="A176" r:id="rId171" display="https://www.marketbeat.com/stocks/NASDAQ/WDAY/" xr:uid="{DF290018-5FF8-4E82-9EA4-962818CCEE2C}"/>
    <hyperlink ref="A177" r:id="rId172" display="https://www.marketbeat.com/stocks/NASDAQ/WDAY/" xr:uid="{0B2560E2-7A49-4F25-BFDC-1C8519D61C29}"/>
    <hyperlink ref="B175" r:id="rId173" display="https://www.marketbeat.com/stocks/sectors/computer-and-technology/" xr:uid="{AF2841D7-6DC9-4528-AF93-A7A7BBBAF461}"/>
    <hyperlink ref="A179" r:id="rId174" display="https://www.marketbeat.com/stocks/NASDAQ/MNST/" xr:uid="{F6E98017-471B-483E-853E-BBFF30CCBA74}"/>
    <hyperlink ref="A180" r:id="rId175" display="https://www.marketbeat.com/stocks/NASDAQ/MNST/" xr:uid="{0862442E-FA93-4370-8416-DAC478B78986}"/>
    <hyperlink ref="B178" r:id="rId176" display="https://www.marketbeat.com/stocks/sectors/consumer-staples/" xr:uid="{86AA2F54-6791-41E4-9102-5BA485CC1DEA}"/>
    <hyperlink ref="A182" r:id="rId177" display="https://www.marketbeat.com/stocks/NASDAQ/ORLY/" xr:uid="{327B74B4-F441-4A58-8C23-6FBF16000886}"/>
    <hyperlink ref="A183" r:id="rId178" display="https://www.marketbeat.com/stocks/NASDAQ/ORLY/" xr:uid="{6FC7B6C5-FF45-4AD5-9418-BDBC07C16414}"/>
    <hyperlink ref="B181" r:id="rId179" display="https://www.marketbeat.com/stocks/sectors/retail-wholesale/" xr:uid="{52AB6970-106E-415C-9BC3-127B958DB7DB}"/>
    <hyperlink ref="A185" r:id="rId180" display="https://www.marketbeat.com/stocks/NASDAQ/VXUS/" xr:uid="{9FBAFCF2-E5A3-49FF-A5B1-0CFB5D0590A6}"/>
    <hyperlink ref="A186" r:id="rId181" display="https://www.marketbeat.com/stocks/NASDAQ/VXUS/" xr:uid="{EB246636-6AED-4F42-8144-8105470EAA24}"/>
    <hyperlink ref="A188" r:id="rId182" display="https://www.marketbeat.com/stocks/NASDAQ/TEAM/" xr:uid="{5FB25B65-3255-4F5E-874C-EB3B69F25EEE}"/>
    <hyperlink ref="A189" r:id="rId183" display="https://www.marketbeat.com/stocks/NASDAQ/TEAM/" xr:uid="{7C88ACEE-CF36-4129-9ADC-6BA6956A929C}"/>
    <hyperlink ref="B187" r:id="rId184" display="https://www.marketbeat.com/stocks/sectors/computer-and-technology/" xr:uid="{CA2E2FDF-2052-4B47-AFDF-7B725A2A08D9}"/>
    <hyperlink ref="A191" r:id="rId185" display="https://www.marketbeat.com/stocks/NASDAQ/NXPI/" xr:uid="{BF328987-9692-4DE4-8AEE-D35C3EC7AB1D}"/>
    <hyperlink ref="A192" r:id="rId186" display="https://www.marketbeat.com/stocks/NASDAQ/NXPI/" xr:uid="{B8F08F55-D46A-4347-87C7-8C88A170FD29}"/>
    <hyperlink ref="B190" r:id="rId187" display="https://www.marketbeat.com/stocks/sectors/computer-and-technology/" xr:uid="{1AF0D7E7-329F-479E-8200-AA0943751A5F}"/>
    <hyperlink ref="A194" r:id="rId188" display="https://www.marketbeat.com/stocks/NASDAQ/CTAS/" xr:uid="{DA17DB8E-F188-4E92-9F3D-111ECC99583C}"/>
    <hyperlink ref="A195" r:id="rId189" display="https://www.marketbeat.com/stocks/NASDAQ/CTAS/" xr:uid="{C9F02796-6519-4078-A916-1DD13AA616A5}"/>
    <hyperlink ref="B193" r:id="rId190" display="https://www.marketbeat.com/stocks/sectors/industrial-products/" xr:uid="{ECA3D06F-AD8C-4C2C-A578-6EAAADD95158}"/>
    <hyperlink ref="A197" r:id="rId191" display="https://www.marketbeat.com/stocks/NASDAQ/BNDX/" xr:uid="{421B8B67-CE39-48BE-8393-FD7108650F3F}"/>
    <hyperlink ref="A198" r:id="rId192" display="https://www.marketbeat.com/stocks/NASDAQ/BNDX/" xr:uid="{8D85B4D7-5FDB-4594-8264-AC1A04CF2885}"/>
    <hyperlink ref="A200" r:id="rId193" display="https://www.marketbeat.com/stocks/NASDAQ/LULU/" xr:uid="{72D27460-1F68-4781-8D13-BA0E36B5442A}"/>
    <hyperlink ref="A201" r:id="rId194" display="https://www.marketbeat.com/stocks/NASDAQ/LULU/" xr:uid="{3C810D06-B55D-44BC-BF85-D4B9B444A0A6}"/>
    <hyperlink ref="B199" r:id="rId195" display="https://www.marketbeat.com/stocks/sectors/consumer-cyclical/" xr:uid="{B5B03653-0E3C-4063-A1C6-E64AC2B433D4}"/>
    <hyperlink ref="A203" r:id="rId196" display="https://www.marketbeat.com/stocks/NASDAQ/MRVL/" xr:uid="{428BD304-9729-4F0A-8D5D-0480D79430FD}"/>
    <hyperlink ref="A204" r:id="rId197" display="https://www.marketbeat.com/stocks/NASDAQ/MRVL/" xr:uid="{580497BC-0D49-4EB6-8448-87BDFCD3A80F}"/>
    <hyperlink ref="B202" r:id="rId198" display="https://www.marketbeat.com/stocks/sectors/business-services/" xr:uid="{AD14316C-9DB4-4CCD-A877-0C6DEE6DF832}"/>
    <hyperlink ref="A206" r:id="rId199" display="https://www.marketbeat.com/stocks/NASDAQ/BIDU/" xr:uid="{66D7E30F-8E2E-47FC-B4E7-6E6C38FC5F65}"/>
    <hyperlink ref="A207" r:id="rId200" display="https://www.marketbeat.com/stocks/NASDAQ/BIDU/" xr:uid="{BA84139C-4BBA-4A19-89D2-F11EFCB9654B}"/>
    <hyperlink ref="B205" r:id="rId201" display="https://www.marketbeat.com/stocks/sectors/computer-and-technology/" xr:uid="{F794B248-7D9D-4BD8-B585-67D82C0B4B90}"/>
    <hyperlink ref="A209" r:id="rId202" display="https://www.marketbeat.com/stocks/NASDAQ/FTNT/" xr:uid="{07A4378F-4877-4F60-BAD3-4710C7AC9A8E}"/>
    <hyperlink ref="A210" r:id="rId203" display="https://www.marketbeat.com/stocks/NASDAQ/FTNT/" xr:uid="{A7FBC3E6-7475-49D3-8617-BD084B257E85}"/>
    <hyperlink ref="B208" r:id="rId204" display="https://www.marketbeat.com/stocks/sectors/computer-and-technology/" xr:uid="{94D9C216-1D54-4D04-A087-29FD6765078C}"/>
    <hyperlink ref="A212" r:id="rId205" display="https://www.marketbeat.com/stocks/NASDAQ/ODFL/" xr:uid="{816A21AC-7AC6-4833-B2FE-CF59761DB31E}"/>
    <hyperlink ref="A213" r:id="rId206" display="https://www.marketbeat.com/stocks/NASDAQ/ODFL/" xr:uid="{83841D43-E485-4228-991C-6B667FB3A04C}"/>
    <hyperlink ref="B211" r:id="rId207" display="https://www.marketbeat.com/stocks/sectors/transportation/" xr:uid="{B22A294B-4AB1-4A03-88AD-5AA6F12E5E19}"/>
    <hyperlink ref="A215" r:id="rId208" display="https://www.marketbeat.com/stocks/NASDAQ/PCAR/" xr:uid="{82D1BF91-85DC-402E-91BB-7923F8E0FE24}"/>
    <hyperlink ref="A216" r:id="rId209" display="https://www.marketbeat.com/stocks/NASDAQ/PCAR/" xr:uid="{A85F1AA9-5CAB-4213-BB93-580A12C3AF18}"/>
    <hyperlink ref="B214" r:id="rId210" display="https://www.marketbeat.com/stocks/sectors/auto-tires-trucks/" xr:uid="{7DEFB874-9B17-4F85-AADF-55526C2B5A5E}"/>
    <hyperlink ref="A218" r:id="rId211" display="https://www.marketbeat.com/stocks/NASDAQ/ADSK/" xr:uid="{677622FB-D8E1-4D3E-868B-81EDE710950D}"/>
    <hyperlink ref="A219" r:id="rId212" display="https://www.marketbeat.com/stocks/NASDAQ/ADSK/" xr:uid="{11B70B20-A843-4F54-8DA0-D2A44D04B7BA}"/>
    <hyperlink ref="B217" r:id="rId213" display="https://www.marketbeat.com/stocks/sectors/computer-and-technology/" xr:uid="{DBDBD239-251D-4CCF-B63E-F5B08B24AA0A}"/>
    <hyperlink ref="A221" r:id="rId214" display="https://www.marketbeat.com/stocks/NASDAQ/KDP/" xr:uid="{398335BB-826C-4C66-B99A-73AFFFECFB94}"/>
    <hyperlink ref="A222" r:id="rId215" display="https://www.marketbeat.com/stocks/NASDAQ/KDP/" xr:uid="{80CD36E1-59FB-492E-8D03-D7130943802E}"/>
    <hyperlink ref="B220" r:id="rId216" display="https://www.marketbeat.com/stocks/sectors/consumer-staples/" xr:uid="{DCC94736-1EEB-4EB7-816E-38173300914A}"/>
    <hyperlink ref="A224" r:id="rId217" display="https://www.marketbeat.com/stocks/NASDAQ/MCHP/" xr:uid="{73AA7011-280E-4CA5-AD54-4804B1516E09}"/>
    <hyperlink ref="A225" r:id="rId218" display="https://www.marketbeat.com/stocks/NASDAQ/MCHP/" xr:uid="{B84ED8AA-5DB7-41B0-985F-4F0CA0683490}"/>
    <hyperlink ref="B223" r:id="rId219" display="https://www.marketbeat.com/stocks/sectors/computer-and-technology/" xr:uid="{020CFD66-48E7-4B02-AA4F-6D19CF7DBB4C}"/>
    <hyperlink ref="A227" r:id="rId220" display="https://www.marketbeat.com/stocks/NASDAQ/PAYX/" xr:uid="{CBD67327-E2B9-4F40-95DD-CC181B6B451D}"/>
    <hyperlink ref="A228" r:id="rId221" display="https://www.marketbeat.com/stocks/NASDAQ/PAYX/" xr:uid="{C7AFE194-FF9A-4115-B35C-DCB0C9D8CBD4}"/>
    <hyperlink ref="B226" r:id="rId222" display="https://www.marketbeat.com/stocks/sectors/business-services/" xr:uid="{74016FDF-9B95-4671-88B3-6B666C819EB0}"/>
    <hyperlink ref="A230" r:id="rId223" display="https://www.marketbeat.com/stocks/NASDAQ/KHC/" xr:uid="{32951EB0-55BB-40B8-BB60-7A95C3DA69A2}"/>
    <hyperlink ref="A231" r:id="rId224" display="https://www.marketbeat.com/stocks/NASDAQ/KHC/" xr:uid="{7FF51C2C-4407-43C4-A91D-9656C1287687}"/>
    <hyperlink ref="B229" r:id="rId225" display="https://www.marketbeat.com/stocks/sectors/consumer-staples/" xr:uid="{C7721647-6CA5-498B-9341-870600C3953A}"/>
    <hyperlink ref="A233" r:id="rId226" display="https://www.marketbeat.com/stocks/NASDAQ/CPRT/" xr:uid="{30E1405F-44CD-4BD6-9F77-4D7D9EB50EAA}"/>
    <hyperlink ref="A234" r:id="rId227" display="https://www.marketbeat.com/stocks/NASDAQ/CPRT/" xr:uid="{630BDBF7-67FA-4BF7-AA07-948914F42D4F}"/>
    <hyperlink ref="B232" r:id="rId228" display="https://www.marketbeat.com/stocks/sectors/business-services/" xr:uid="{AE4A5590-5262-435D-9657-F49DA274E026}"/>
    <hyperlink ref="A236" r:id="rId229" display="https://www.marketbeat.com/stocks/NASDAQ/JD/" xr:uid="{FAD8CD0E-AD38-4C52-BC63-8589D6E06CDD}"/>
    <hyperlink ref="A237" r:id="rId230" display="https://www.marketbeat.com/stocks/NASDAQ/JD/" xr:uid="{0DF0681B-FC9A-4F70-BB35-49049D64BA02}"/>
    <hyperlink ref="B235" r:id="rId231" display="https://www.marketbeat.com/stocks/sectors/retail-wholesale/" xr:uid="{FE89A59A-651B-4CC6-820C-F6EDA993E6D3}"/>
    <hyperlink ref="A239" r:id="rId232" display="https://www.marketbeat.com/stocks/NASDAQ/ON/" xr:uid="{591DAEF0-67C6-4A5D-BC7D-65A5436D58FF}"/>
    <hyperlink ref="A240" r:id="rId233" display="https://www.marketbeat.com/stocks/NASDAQ/ON/" xr:uid="{536909B1-7BFE-4646-8AA7-DC2EBAE4DEE1}"/>
    <hyperlink ref="B238" r:id="rId234" display="https://www.marketbeat.com/stocks/sectors/computer-and-technology/" xr:uid="{E455B0BC-8E31-49D8-A191-9D16EA74667B}"/>
    <hyperlink ref="A242" r:id="rId235" display="https://www.marketbeat.com/stocks/NASDAQ/CRWD/" xr:uid="{436CCC4A-F0F6-43A1-83F5-0294C25E2C83}"/>
    <hyperlink ref="A243" r:id="rId236" display="https://www.marketbeat.com/stocks/NASDAQ/CRWD/" xr:uid="{5A9D17BB-AEB8-4C76-A2F3-6E6BD81BEB7E}"/>
    <hyperlink ref="B241" r:id="rId237" display="https://www.marketbeat.com/stocks/sectors/computer-and-technology/" xr:uid="{DCC62277-1CA0-4D0B-91CB-2FAF8FF52E5A}"/>
    <hyperlink ref="A245" r:id="rId238" display="https://www.marketbeat.com/stocks/NASDAQ/SGEN/" xr:uid="{CB526A81-D458-4127-872E-B0C975024C09}"/>
    <hyperlink ref="A246" r:id="rId239" display="https://www.marketbeat.com/stocks/NASDAQ/SGEN/" xr:uid="{63830ABF-5D1A-4CBD-9A01-40794EB2DE7B}"/>
    <hyperlink ref="B244" r:id="rId240" display="https://www.marketbeat.com/stocks/sectors/medical/" xr:uid="{CA62835C-28F4-499A-993D-D13C71AF7425}"/>
    <hyperlink ref="A248" r:id="rId241" display="https://www.marketbeat.com/stocks/NASDAQ/MRNA/" xr:uid="{DE69E2F4-C9A4-4F27-8A54-4FD8B38320A8}"/>
    <hyperlink ref="A249" r:id="rId242" display="https://www.marketbeat.com/stocks/NASDAQ/MRNA/" xr:uid="{0E80AB85-7E00-44AB-B993-81433ADF93B3}"/>
    <hyperlink ref="B247" r:id="rId243" display="https://www.marketbeat.com/stocks/sectors/medical/" xr:uid="{5C37C407-C9F1-45F0-B265-935A68939A86}"/>
    <hyperlink ref="A251" r:id="rId244" display="https://www.marketbeat.com/stocks/NASDAQ/AEP/" xr:uid="{7E97ED97-3F3D-4D06-8DE1-F495092F396C}"/>
    <hyperlink ref="A252" r:id="rId245" display="https://www.marketbeat.com/stocks/NASDAQ/AEP/" xr:uid="{001EA4B6-A5DB-4574-84ED-EAA9501CABDE}"/>
    <hyperlink ref="B250" r:id="rId246" display="https://www.marketbeat.com/stocks/sectors/utilities/" xr:uid="{01231ADB-8DBE-4975-9CCD-227983A8F17B}"/>
    <hyperlink ref="A254" r:id="rId247" display="https://www.marketbeat.com/stocks/NASDAQ/ROST/" xr:uid="{9C52B1CF-A472-43FB-80BB-E4AA4FB788E7}"/>
    <hyperlink ref="A255" r:id="rId248" display="https://www.marketbeat.com/stocks/NASDAQ/ROST/" xr:uid="{89A17FAA-C413-443C-9627-C3B34DAE7A41}"/>
    <hyperlink ref="B253" r:id="rId249" display="https://www.marketbeat.com/stocks/sectors/retail-wholesale/" xr:uid="{9E5916F6-2AAE-48FE-AE49-B07FB56D31D0}"/>
    <hyperlink ref="A257" r:id="rId250" display="https://www.marketbeat.com/stocks/NASDAQ/TLT/" xr:uid="{664DFEDD-6BB3-43F2-B2A3-A97A2B79535B}"/>
    <hyperlink ref="A258" r:id="rId251" display="https://www.marketbeat.com/stocks/NASDAQ/TLT/" xr:uid="{742589DB-0097-414C-B264-AEDE83C49DE1}"/>
    <hyperlink ref="A260" r:id="rId252" display="https://www.marketbeat.com/stocks/NASDAQ/TTD/" xr:uid="{6271305F-DD7C-4120-B33B-13C5ECF8FF7A}"/>
    <hyperlink ref="A261" r:id="rId253" display="https://www.marketbeat.com/stocks/NASDAQ/TTD/" xr:uid="{5D3DA3C6-7FA5-4324-996B-2CCB24C2164D}"/>
    <hyperlink ref="B259" r:id="rId254" display="https://www.marketbeat.com/stocks/sectors/computer-and-technology/" xr:uid="{C4B16811-6042-4823-8CB8-DB8545AEB553}"/>
    <hyperlink ref="A263" r:id="rId255" display="https://www.marketbeat.com/stocks/NASDAQ/VCIT/" xr:uid="{E30160E4-CF74-4161-90E6-FC3A70D6B724}"/>
    <hyperlink ref="A264" r:id="rId256" display="https://www.marketbeat.com/stocks/NASDAQ/VCIT/" xr:uid="{FB23226F-F2E1-4B6C-AC24-6C05A0957EDD}"/>
    <hyperlink ref="A266" r:id="rId257" display="https://www.marketbeat.com/stocks/NASDAQ/EXC/" xr:uid="{7749B8F3-F028-4D38-880E-1D782B02779C}"/>
    <hyperlink ref="A267" r:id="rId258" display="https://www.marketbeat.com/stocks/NASDAQ/EXC/" xr:uid="{5C7B0B32-C706-444A-8375-40CB84CB1C7E}"/>
    <hyperlink ref="B265" r:id="rId259" display="https://www.marketbeat.com/stocks/sectors/utilities/" xr:uid="{408D0D29-0134-4F95-879E-9002C9B80632}"/>
    <hyperlink ref="A269" r:id="rId260" display="https://www.marketbeat.com/stocks/NASDAQ/BIIB/" xr:uid="{8B739551-2069-473C-830A-41CC63C83B11}"/>
    <hyperlink ref="A270" r:id="rId261" display="https://www.marketbeat.com/stocks/NASDAQ/BIIB/" xr:uid="{47EF990D-55DF-47D6-A2ED-78B0A2D482BC}"/>
    <hyperlink ref="B268" r:id="rId262" display="https://www.marketbeat.com/stocks/sectors/medical/" xr:uid="{535DC542-F528-4DC6-9C16-5FBECCC5504C}"/>
    <hyperlink ref="A272" r:id="rId263" display="https://www.marketbeat.com/stocks/NASDAQ/IBKR/" xr:uid="{61EFF765-3F29-49E8-AC6A-52730941C275}"/>
    <hyperlink ref="A273" r:id="rId264" display="https://www.marketbeat.com/stocks/NASDAQ/IBKR/" xr:uid="{62ACF211-1ECE-46DF-AE21-FEB31175A468}"/>
    <hyperlink ref="B271" r:id="rId265" display="https://www.marketbeat.com/stocks/sectors/finance/" xr:uid="{3D444E54-DBF9-4002-8F79-881D921D7B6A}"/>
    <hyperlink ref="J2" r:id="rId266" tooltip="Adobe" display="https://markets.businessinsider.com/stocks/adbe-stock" xr:uid="{38645D44-64CD-4E31-865D-40F1943D581C}"/>
    <hyperlink ref="J3" r:id="rId267" tooltip="Airbnb" display="https://markets.businessinsider.com/stocks/abnb-stock" xr:uid="{B1E542CB-DAB8-4A4C-87CB-62B9A928295F}"/>
    <hyperlink ref="J4" r:id="rId268" tooltip="Align Technology" display="https://markets.businessinsider.com/stocks/algn-stock" xr:uid="{15C2070E-C050-40A0-8C0E-0A11EEC12927}"/>
    <hyperlink ref="J5" r:id="rId269" tooltip="Alphabet A" display="https://markets.businessinsider.com/stocks/googl-stock" xr:uid="{8AE98DEF-C5EB-441C-B863-37E1A9EEC292}"/>
    <hyperlink ref="J6" r:id="rId270" tooltip="Alphabet C" display="https://markets.businessinsider.com/stocks/goog-stock" xr:uid="{03FB7BAE-003B-4561-AA4F-4E03D5B41AD0}"/>
    <hyperlink ref="J7" r:id="rId271" tooltip="Amazon" display="https://markets.businessinsider.com/stocks/amzn-stock" xr:uid="{CB473932-708E-45C8-B098-129D893E3512}"/>
    <hyperlink ref="J8" r:id="rId272" tooltip="AMD" display="https://markets.businessinsider.com/stocks/amd-stock" xr:uid="{DCE6AFD0-D247-46A3-8E07-FF18C68016AD}"/>
    <hyperlink ref="J9" r:id="rId273" tooltip="American Electric Power" display="https://markets.businessinsider.com/stocks/aep-stock" xr:uid="{B70E5014-5D28-4183-8C53-6E9E090D227B}"/>
    <hyperlink ref="J10" r:id="rId274" tooltip="Amgen" display="https://markets.businessinsider.com/stocks/amgn-stock" xr:uid="{3D14C0A0-1BA4-4F90-92F9-813F95CFD63E}"/>
    <hyperlink ref="J11" r:id="rId275" tooltip="Analog Devices" display="https://markets.businessinsider.com/stocks/adi-stock" xr:uid="{6D68675A-1775-4947-8961-0526B6A7A647}"/>
    <hyperlink ref="J12" r:id="rId276" tooltip="ANSYS" display="https://markets.businessinsider.com/stocks/anss-stock" xr:uid="{FCC9D979-1D9C-499B-98D3-663393091FC0}"/>
    <hyperlink ref="J14" r:id="rId277" tooltip="Applied Materials" display="https://markets.businessinsider.com/stocks/amat-stock" xr:uid="{7265DDD6-79D3-4E9C-8CF8-C0E35C120CA0}"/>
    <hyperlink ref="J15" r:id="rId278" tooltip="ASML" display="https://markets.businessinsider.com/stocks/asml-stock" xr:uid="{7ED4F54C-462A-4631-9941-7FAC2A38B82B}"/>
    <hyperlink ref="J16" r:id="rId279" tooltip="AstraZeneca" display="https://markets.businessinsider.com/stocks/azn-stock" xr:uid="{C5E76A01-5AAA-44C9-84ED-6C184B548033}"/>
    <hyperlink ref="J17" r:id="rId280" tooltip="Atlassian a" display="https://markets.businessinsider.com/stocks/team-stock" xr:uid="{F17A44BA-80C3-4609-949E-43C4CC4DD3A2}"/>
    <hyperlink ref="J18" r:id="rId281" tooltip="Autodesk" display="https://markets.businessinsider.com/stocks/adsk-stock" xr:uid="{262B4DA8-16B6-47C5-82FF-77727E83F182}"/>
    <hyperlink ref="J19" r:id="rId282" tooltip="Automatic Data Processing" display="https://markets.businessinsider.com/stocks/adp-stock" xr:uid="{91F01309-C7C5-4D3C-BC25-38A8109D5443}"/>
    <hyperlink ref="J20" r:id="rId283" tooltip="Baker Hughes" display="https://markets.businessinsider.com/stocks/bkr-stock" xr:uid="{DDCAA4A1-B8C2-42B7-8F94-A4A94E4D2719}"/>
    <hyperlink ref="J21" r:id="rId284" tooltip="Biogen" display="https://markets.businessinsider.com/stocks/biib-stock" xr:uid="{47F3E1E4-8A29-468B-B53C-5B2279387E41}"/>
    <hyperlink ref="J22" r:id="rId285" tooltip="Booking Holdings" display="https://markets.businessinsider.com/stocks/bkng-stock" xr:uid="{B460DDF9-2994-47DC-A8B0-BF87730CF9AD}"/>
    <hyperlink ref="J23" r:id="rId286" tooltip="Broadcom" display="https://markets.businessinsider.com/stocks/avgo-stock" xr:uid="{AF11F092-5F65-4360-921D-56175B83EC93}"/>
    <hyperlink ref="J24" r:id="rId287" tooltip="Cadence Design Systems" display="https://markets.businessinsider.com/stocks/cdns-stock" xr:uid="{D3BD5C3B-4112-4E53-B7B4-5EF8C0C5E6B0}"/>
    <hyperlink ref="J25" r:id="rId288" tooltip="Charte a" display="https://markets.businessinsider.com/stocks/chtr-stock" xr:uid="{ECC59641-2471-401F-9669-798A5A3C3984}"/>
    <hyperlink ref="J26" r:id="rId289" tooltip="Cintas" display="https://markets.businessinsider.com/stocks/ctas-stock" xr:uid="{2520DA7D-F6AC-48EB-B5CB-F06AF3950043}"/>
    <hyperlink ref="J27" r:id="rId290" tooltip="Cisco" display="https://markets.businessinsider.com/stocks/csco-stock" xr:uid="{E39AFB11-6D60-4873-8F21-0CC033CC8FE7}"/>
    <hyperlink ref="J28" r:id="rId291" tooltip="Cognizant" display="https://markets.businessinsider.com/stocks/ctsh-stock" xr:uid="{8B93A191-1CFC-4F0F-B3D9-0E1968C25CF7}"/>
    <hyperlink ref="J29" r:id="rId292" tooltip="Comcast" display="https://markets.businessinsider.com/stocks/cmcsa-stock" xr:uid="{C7E5A2D1-7020-4C99-92A7-8EBF6197987B}"/>
    <hyperlink ref="J30" r:id="rId293" tooltip="Constellation Energy" display="https://markets.businessinsider.com/stocks/ceg-stock" xr:uid="{05ADA557-FD0A-406F-A8AE-56A7886EF187}"/>
    <hyperlink ref="J31" r:id="rId294" tooltip="Copart" display="https://markets.businessinsider.com/stocks/cprt-stock" xr:uid="{6E470A7D-D730-4167-853B-3002838811EB}"/>
    <hyperlink ref="J32" r:id="rId295" tooltip="CoStar Group" display="https://markets.businessinsider.com/stocks/csgp-stock" xr:uid="{27E84F01-7BF4-4D01-A57D-F8B5F72B2283}"/>
    <hyperlink ref="J33" r:id="rId296" tooltip="Costco Wholesale" display="https://markets.businessinsider.com/stocks/cost-stock" xr:uid="{D26084D9-E4AA-4A05-A726-6EE7EF0A5EE0}"/>
    <hyperlink ref="J34" r:id="rId297" tooltip="CrowdStrike" display="https://markets.businessinsider.com/stocks/crwd-stock" xr:uid="{E23B9993-E6B7-4FD6-A256-D90B65A446C8}"/>
    <hyperlink ref="J35" r:id="rId298" tooltip="CSX" display="https://markets.businessinsider.com/stocks/csx-stock" xr:uid="{FECC1BC5-43B2-46E9-BD40-3BC2CFF94B6F}"/>
    <hyperlink ref="J36" r:id="rId299" tooltip="Datado a" display="https://markets.businessinsider.com/stocks/ddog-stock" xr:uid="{23CB8543-5984-4F36-BF3D-2B78076FA54D}"/>
    <hyperlink ref="J37" r:id="rId300" tooltip="DexCom" display="https://markets.businessinsider.com/stocks/dxcm-stock" xr:uid="{B3BB73A0-4DB1-417D-BD46-905E8B3908AE}"/>
    <hyperlink ref="J38" r:id="rId301" tooltip="Diamondback Energy" display="https://markets.businessinsider.com/stocks/fang-stock" xr:uid="{461E712F-FEBF-4289-8E87-6DE12E6157B1}"/>
    <hyperlink ref="J39" r:id="rId302" tooltip="Dollar Tree" display="https://markets.businessinsider.com/stocks/dltr-stock" xr:uid="{325AB5FA-A644-47CB-AA42-18C2B04A1C3D}"/>
    <hyperlink ref="J40" r:id="rId303" tooltip="eBay" display="https://markets.businessinsider.com/stocks/ebay-stock" xr:uid="{77B5F3B3-EC47-4931-8B17-1BFBFFA56103}"/>
    <hyperlink ref="J41" r:id="rId304" tooltip="Electronic Arts" display="https://markets.businessinsider.com/stocks/ea-stock" xr:uid="{A7EE6F01-DC3C-485B-BDEB-9F47C4C37BCD}"/>
    <hyperlink ref="J42" r:id="rId305" tooltip="Enphase Energy" display="https://markets.businessinsider.com/stocks/enph-stock" xr:uid="{48485601-5764-4A10-92B5-2345CD86E66D}"/>
    <hyperlink ref="J43" r:id="rId306" tooltip="Exelon" display="https://markets.businessinsider.com/stocks/exc-stock" xr:uid="{FBFC0CD0-14F8-4743-BF47-DBDBAAD14D49}"/>
    <hyperlink ref="J44" r:id="rId307" tooltip="Fastenal" display="https://markets.businessinsider.com/stocks/fast-stock" xr:uid="{27CF66BC-1FEE-4920-AB9E-FC2AD0CAABEF}"/>
    <hyperlink ref="J45" r:id="rId308" tooltip="Fortinet" display="https://markets.businessinsider.com/stocks/ftnt-stock" xr:uid="{461725DC-BAAD-41BE-B0BA-05BAB0972F75}"/>
    <hyperlink ref="J46" r:id="rId309" tooltip="Gilead Sciences" display="https://markets.businessinsider.com/stocks/gild-stock" xr:uid="{F0B72095-5C90-46FC-B409-FC3BB0DAD7C5}"/>
    <hyperlink ref="J47" r:id="rId310" tooltip="GLOBALFOUNDRIES" display="https://markets.businessinsider.com/stocks/gfs-stock" xr:uid="{4D221D7A-D7D5-4092-A38E-112AC2FB07D7}"/>
    <hyperlink ref="J48" r:id="rId311" tooltip="Honeywell" display="https://markets.businessinsider.com/stocks/hon-stock" xr:uid="{9D48341F-1E61-4699-B78F-7F831C5253C7}"/>
    <hyperlink ref="J49" r:id="rId312" tooltip="IDEXX Laboratories" display="https://markets.businessinsider.com/stocks/idxx-stock" xr:uid="{3E4127A2-6F47-444A-91BA-6E2DAA13E8C2}"/>
    <hyperlink ref="J50" r:id="rId313" tooltip="Illumina" display="https://markets.businessinsider.com/stocks/ilmn-stock" xr:uid="{24B76D62-AE58-4791-B914-5B0155661F06}"/>
    <hyperlink ref="J51" r:id="rId314" tooltip="Intel" display="https://markets.businessinsider.com/stocks/intc-stock" xr:uid="{7B3D27E4-D4ED-41E8-909C-321EDE47950F}"/>
    <hyperlink ref="J52" r:id="rId315" tooltip="Intuit" display="https://markets.businessinsider.com/stocks/intu-stock" xr:uid="{CD8575CE-DA5A-4767-A90B-6A1468D88513}"/>
    <hyperlink ref="J53" r:id="rId316" tooltip="Intuitive Surgical" display="https://markets.businessinsider.com/stocks/isrg-stock" xr:uid="{84BFFDBB-1E9A-4D35-8EC5-2C109EF4462E}"/>
    <hyperlink ref="J54" r:id="rId317" tooltip="JD.com" display="https://markets.businessinsider.com/stocks/jd-stock" xr:uid="{4F18EF5B-A38E-4BC0-A702-5BD976C51938}"/>
    <hyperlink ref="J55" r:id="rId318" tooltip="Keurig Dr Pepper" display="https://markets.businessinsider.com/stocks/kdp-stock" xr:uid="{C2015AB4-91E1-4C08-B5FD-1EC26A91712A}"/>
    <hyperlink ref="J56" r:id="rId319" tooltip="KLA-Tencor" display="https://markets.businessinsider.com/stocks/klac-stock" xr:uid="{FB139159-A210-4CF2-92E0-D8ABBA6AFB86}"/>
    <hyperlink ref="J57" r:id="rId320" tooltip="Lam Research" display="https://markets.businessinsider.com/stocks/lrcx-stock" xr:uid="{8E18EB4F-0DB5-4B79-87C4-ACC3FF345395}"/>
    <hyperlink ref="J58" r:id="rId321" tooltip="Lucid" display="https://markets.businessinsider.com/stocks/lcid-stock" xr:uid="{477E2110-2F10-4C09-A0BF-DB16756E6A69}"/>
    <hyperlink ref="J59" r:id="rId322" tooltip="Lululemon Athletica" display="https://markets.businessinsider.com/stocks/lulu-stock" xr:uid="{3E5A5D87-EDE5-4313-893A-3188CFE48DA9}"/>
    <hyperlink ref="J60" r:id="rId323" tooltip="Marriott" display="https://markets.businessinsider.com/stocks/mar-stock" xr:uid="{2D9C54A5-22FE-4556-9244-6E84B49C24BB}"/>
    <hyperlink ref="J61" r:id="rId324" tooltip="Marvell Technology" display="https://markets.businessinsider.com/stocks/mrvl-stock" xr:uid="{BCC05199-E6BB-4840-B1C0-3AA554A1307A}"/>
    <hyperlink ref="J62" r:id="rId325" tooltip="MercadoLibre" display="https://markets.businessinsider.com/stocks/meli-stock" xr:uid="{79C56D77-AE12-4DBE-A758-2C112F99E382}"/>
    <hyperlink ref="J63" r:id="rId326" tooltip="Meta Platforms" display="https://markets.businessinsider.com/stocks/meta-stock" xr:uid="{EDEE5142-250D-48D0-94D2-3AF2E1BC7513}"/>
    <hyperlink ref="J64" r:id="rId327" tooltip="Microchip Technology" display="https://markets.businessinsider.com/stocks/mchp-stock" xr:uid="{1D9C72C3-2264-4456-B23B-C20CE13CC695}"/>
    <hyperlink ref="J65" r:id="rId328" tooltip="Micron Technology" display="https://markets.businessinsider.com/stocks/mu-stock" xr:uid="{AA47FE69-4853-4EC1-9F05-C6E2B8866E39}"/>
    <hyperlink ref="J66" r:id="rId329" tooltip="Microsoft" display="https://markets.businessinsider.com/stocks/msft-stock" xr:uid="{B5C05554-CE23-4E96-98DB-2F1C670F3B84}"/>
    <hyperlink ref="J67" r:id="rId330" tooltip="Moderna" display="https://markets.businessinsider.com/stocks/mrna-stock" xr:uid="{5908AA11-BF99-4D16-A5B5-F7EFE5A38673}"/>
    <hyperlink ref="J68" r:id="rId331" tooltip="Mondelez" display="https://markets.businessinsider.com/stocks/mdlz-stock" xr:uid="{3AA9E674-E572-4731-B44C-4D005A963F87}"/>
    <hyperlink ref="J69" r:id="rId332" tooltip="Monster Beverage" display="https://markets.businessinsider.com/stocks/mnst-stock" xr:uid="{D979C196-67BB-4DEE-8BBF-ECE7E825BD0B}"/>
    <hyperlink ref="J70" r:id="rId333" tooltip="Netflix" display="https://markets.businessinsider.com/stocks/nflx-stock" xr:uid="{C2800FA7-0C75-4AE9-88CC-771500BBD17C}"/>
    <hyperlink ref="J71" r:id="rId334" tooltip="NVIDIA" display="https://markets.businessinsider.com/stocks/nvda-stock" xr:uid="{260DB33D-FCD3-4D69-AE2C-3D71F4081E6E}"/>
    <hyperlink ref="J72" r:id="rId335" tooltip="NXP Semiconductors" display="https://markets.businessinsider.com/stocks/nxpi-stock" xr:uid="{C8C59DA2-5EFF-419E-AAB7-90859A0FE9DF}"/>
    <hyperlink ref="J73" r:id="rId336" tooltip="O Reilly Automotive" display="https://markets.businessinsider.com/stocks/orly-stock" xr:uid="{F04551A0-B626-4BC4-8D21-BCC52E82D6FF}"/>
    <hyperlink ref="J74" r:id="rId337" tooltip="Old Dominion Freight Line" display="https://markets.businessinsider.com/stocks/odfl-stock" xr:uid="{BA8B255F-8694-409C-B167-5F0DBAEE1D93}"/>
    <hyperlink ref="J75" r:id="rId338" tooltip="ON Semiconductor" display="https://markets.businessinsider.com/stocks/on-stock" xr:uid="{E9DE3AB7-C2C2-4273-AD42-8B9BDE9FEC65}"/>
    <hyperlink ref="J76" r:id="rId339" tooltip="Paccar" display="https://markets.businessinsider.com/stocks/pcar-stock" xr:uid="{FD2A4EC8-2B56-4851-A91B-94DF2ECE53E3}"/>
    <hyperlink ref="J77" r:id="rId340" tooltip="Palo Alto Networks" display="https://markets.businessinsider.com/stocks/panw-stock" xr:uid="{C7D3048F-70AA-450D-9C4C-022538419D23}"/>
    <hyperlink ref="J78" r:id="rId341" tooltip="Paychex" display="https://markets.businessinsider.com/stocks/payx-stock" xr:uid="{EDE3309D-8242-4531-A4CA-4466906D3DDA}"/>
    <hyperlink ref="J79" r:id="rId342" tooltip="PayPal" display="https://markets.businessinsider.com/stocks/pypl-stock" xr:uid="{0E08D3F8-4CDE-4724-A4A7-4856357C94A7}"/>
    <hyperlink ref="J80" r:id="rId343" tooltip="PDD Holdings" display="https://markets.businessinsider.com/stocks/pdd-stock" xr:uid="{2576CEE1-88E2-44D2-A7FA-BA4D7FBB2329}"/>
    <hyperlink ref="J81" r:id="rId344" tooltip="PepsiCo" display="https://markets.businessinsider.com/stocks/pep-stock" xr:uid="{1999C826-9E55-4B70-8E35-D04713AD7AD4}"/>
    <hyperlink ref="J82" r:id="rId345" tooltip="QUALCOMM" display="https://markets.businessinsider.com/stocks/qcom-stock" xr:uid="{07A0BDAC-264C-49A5-B6ED-677B4AF85EDF}"/>
    <hyperlink ref="J83" r:id="rId346" tooltip="Regeneron Pharmaceuticals" display="https://markets.businessinsider.com/stocks/regn-stock" xr:uid="{2A147C3C-7A81-412E-84AB-29F4270F0939}"/>
    <hyperlink ref="J84" r:id="rId347" tooltip="Ross Stores" display="https://markets.businessinsider.com/stocks/rost-stock" xr:uid="{F91BB95E-52CE-487D-B3DF-E22B18C10EF9}"/>
    <hyperlink ref="J85" r:id="rId348" tooltip="Seagen" display="https://markets.businessinsider.com/stocks/sgen-stock" xr:uid="{5F4B2387-5D04-456F-9FD2-26B363C25520}"/>
    <hyperlink ref="J86" r:id="rId349" tooltip="Sirius XM" display="https://markets.businessinsider.com/stocks/siri-stock" xr:uid="{7073A8A8-E181-49C6-AF84-B95DCB865A26}"/>
    <hyperlink ref="J87" r:id="rId350" tooltip="Starbucks" display="https://markets.businessinsider.com/stocks/sbux-stock" xr:uid="{501E7FA0-EEB9-4D1C-B073-716A9BAAEEC6}"/>
    <hyperlink ref="J88" r:id="rId351" tooltip="Synopsys" display="https://markets.businessinsider.com/stocks/snps-stock" xr:uid="{1251B770-49F2-4833-BF34-633AF5E29457}"/>
    <hyperlink ref="J89" r:id="rId352" tooltip="Tesla" display="https://markets.businessinsider.com/stocks/tsla-stock" xr:uid="{A760DE16-71DD-42A8-89C9-26E7892F6281}"/>
    <hyperlink ref="J90" r:id="rId353" tooltip="The Kraft Heinz Company" display="https://markets.businessinsider.com/stocks/khc-stock" xr:uid="{F43675F3-175D-4FB3-85EB-CACCB3B520F9}"/>
    <hyperlink ref="J91" r:id="rId354" tooltip="T-Mobile US" display="https://markets.businessinsider.com/stocks/tmus-stock" xr:uid="{882A87BC-A45D-4C3E-A070-BE6BD42886C2}"/>
    <hyperlink ref="J92" r:id="rId355" tooltip="Verisk Analytic a" display="https://markets.businessinsider.com/stocks/vrsk-stock" xr:uid="{9BF33D6A-3BCC-4187-AB2A-7CD9401B637D}"/>
    <hyperlink ref="J93" r:id="rId356" tooltip="Vertex Pharmaceuticals" display="https://markets.businessinsider.com/stocks/vrtx-stock" xr:uid="{86249270-8464-4D20-9453-D61673F74814}"/>
    <hyperlink ref="J94" r:id="rId357" tooltip="Walgreens Boots Alliance" display="https://markets.businessinsider.com/stocks/wba-stock" xr:uid="{4BC0393A-98EA-4E46-98E4-C6631F4D6958}"/>
    <hyperlink ref="J95" r:id="rId358" tooltip="Warner Bros. Discovery" display="https://markets.businessinsider.com/stocks/wbd-stock" xr:uid="{FB6FA745-0505-40B1-A87B-8A77D1E2151A}"/>
    <hyperlink ref="J96" r:id="rId359" tooltip="Workda a" display="https://markets.businessinsider.com/stocks/wday-stock" xr:uid="{29164416-426D-49EC-9C1F-5F2649F2BEAB}"/>
    <hyperlink ref="J97" r:id="rId360" tooltip="Xcel Energy" display="https://markets.businessinsider.com/stocks/xel-stock" xr:uid="{0AB34A78-6264-432A-80A2-926328FE1D0B}"/>
    <hyperlink ref="J98" r:id="rId361" tooltip="Zoom Video Communications" display="https://markets.businessinsider.com/stocks/zm-stock" xr:uid="{4FB8A4F4-9263-489E-8BDD-543E00FF7669}"/>
  </hyperlinks>
  <pageMargins left="0.7" right="0.7" top="0.75" bottom="0.75" header="0.3" footer="0.3"/>
  <drawing r:id="rId3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0A5-C888-4BDB-AA28-5A2C5266041F}">
  <dimension ref="A1:Z646"/>
  <sheetViews>
    <sheetView topLeftCell="N377" zoomScale="130" zoomScaleNormal="130" workbookViewId="0">
      <selection activeCell="AB393" sqref="AB393"/>
    </sheetView>
  </sheetViews>
  <sheetFormatPr defaultRowHeight="14.4"/>
  <cols>
    <col min="1" max="2" width="10.5546875" bestFit="1" customWidth="1"/>
    <col min="3" max="4" width="10.5546875" customWidth="1"/>
    <col min="6" max="6" width="14" bestFit="1" customWidth="1"/>
    <col min="7" max="7" width="12.77734375" bestFit="1" customWidth="1"/>
    <col min="8" max="8" width="9.6640625" bestFit="1" customWidth="1"/>
    <col min="9" max="9" width="11.5546875" bestFit="1" customWidth="1"/>
    <col min="10" max="10" width="13.109375" bestFit="1" customWidth="1"/>
    <col min="12" max="12" width="5.77734375" customWidth="1"/>
    <col min="13" max="13" width="48.44140625" bestFit="1" customWidth="1"/>
    <col min="14" max="15" width="11.5546875" bestFit="1" customWidth="1"/>
    <col min="20" max="20" width="18.21875" bestFit="1" customWidth="1"/>
    <col min="21" max="22" width="11.5546875" bestFit="1" customWidth="1"/>
    <col min="23" max="24" width="11.5546875" customWidth="1"/>
    <col min="25" max="25" width="13.77734375" bestFit="1" customWidth="1"/>
  </cols>
  <sheetData>
    <row r="1" spans="1:14">
      <c r="A1" t="s">
        <v>525</v>
      </c>
      <c r="B1" t="s">
        <v>526</v>
      </c>
      <c r="C1" t="s">
        <v>527</v>
      </c>
      <c r="D1" t="s">
        <v>528</v>
      </c>
      <c r="E1" t="s">
        <v>530</v>
      </c>
      <c r="F1" t="s">
        <v>531</v>
      </c>
      <c r="G1" t="s">
        <v>532</v>
      </c>
      <c r="H1" t="s">
        <v>759</v>
      </c>
      <c r="I1" t="s">
        <v>529</v>
      </c>
      <c r="J1" t="s">
        <v>529</v>
      </c>
      <c r="K1" t="s">
        <v>760</v>
      </c>
      <c r="L1" t="s">
        <v>761</v>
      </c>
      <c r="M1" t="s">
        <v>845</v>
      </c>
    </row>
    <row r="2" spans="1:14">
      <c r="A2" s="71" t="s">
        <v>758</v>
      </c>
      <c r="B2" s="74">
        <v>15.22</v>
      </c>
      <c r="C2" s="74">
        <v>15.22</v>
      </c>
      <c r="D2" s="74">
        <v>15.22</v>
      </c>
      <c r="E2">
        <v>15.22</v>
      </c>
      <c r="F2">
        <v>15.22</v>
      </c>
      <c r="G2" t="s">
        <v>756</v>
      </c>
      <c r="H2" t="s">
        <v>767</v>
      </c>
      <c r="I2" t="s">
        <v>762</v>
      </c>
      <c r="J2" s="74">
        <v>1</v>
      </c>
      <c r="K2" t="s">
        <v>765</v>
      </c>
      <c r="L2" s="75">
        <v>17929</v>
      </c>
      <c r="M2">
        <v>1</v>
      </c>
      <c r="N2" s="31" t="e">
        <v>#VALUE!</v>
      </c>
    </row>
    <row r="3" spans="1:14">
      <c r="A3" s="71" t="s">
        <v>757</v>
      </c>
      <c r="B3" s="74">
        <v>16.059999999999999</v>
      </c>
      <c r="C3" s="74">
        <v>16.059999999999999</v>
      </c>
      <c r="D3" s="74">
        <v>16.059999999999999</v>
      </c>
      <c r="E3">
        <v>16.059999999999999</v>
      </c>
      <c r="F3">
        <v>16.059999999999999</v>
      </c>
      <c r="G3" t="s">
        <v>756</v>
      </c>
      <c r="H3" t="s">
        <v>770</v>
      </c>
      <c r="I3" t="s">
        <v>763</v>
      </c>
      <c r="J3" s="74">
        <v>11</v>
      </c>
      <c r="K3" t="s">
        <v>765</v>
      </c>
      <c r="L3" s="75">
        <v>18232</v>
      </c>
      <c r="M3">
        <v>1</v>
      </c>
      <c r="N3" s="31">
        <v>5.5190538764783054E-2</v>
      </c>
    </row>
    <row r="4" spans="1:14">
      <c r="A4" s="71" t="s">
        <v>755</v>
      </c>
      <c r="B4" s="74">
        <v>16.79</v>
      </c>
      <c r="C4" s="74">
        <v>16.79</v>
      </c>
      <c r="D4" s="74">
        <v>16.79</v>
      </c>
      <c r="E4">
        <v>16.79</v>
      </c>
      <c r="F4">
        <v>16.79</v>
      </c>
      <c r="G4" t="s">
        <v>756</v>
      </c>
      <c r="H4" t="s">
        <v>770</v>
      </c>
      <c r="I4" t="s">
        <v>764</v>
      </c>
      <c r="J4" s="74">
        <v>12</v>
      </c>
      <c r="K4" t="s">
        <v>765</v>
      </c>
      <c r="L4" s="75">
        <v>18262</v>
      </c>
      <c r="M4">
        <v>1</v>
      </c>
      <c r="N4" s="31">
        <v>4.5454545454545484E-2</v>
      </c>
    </row>
    <row r="5" spans="1:14">
      <c r="A5" s="71" t="s">
        <v>754</v>
      </c>
      <c r="B5" s="74">
        <v>17.05</v>
      </c>
      <c r="C5" s="74">
        <v>17.05</v>
      </c>
      <c r="D5" s="74">
        <v>17.05</v>
      </c>
      <c r="E5">
        <v>17.05</v>
      </c>
      <c r="F5">
        <v>17.05</v>
      </c>
      <c r="G5">
        <v>1690000</v>
      </c>
      <c r="H5" t="s">
        <v>767</v>
      </c>
      <c r="I5" t="s">
        <v>762</v>
      </c>
      <c r="J5" s="74">
        <v>1</v>
      </c>
      <c r="K5" t="s">
        <v>771</v>
      </c>
      <c r="L5" s="75">
        <v>18294</v>
      </c>
      <c r="M5">
        <v>1</v>
      </c>
      <c r="N5" s="31">
        <v>1.548540798094113E-2</v>
      </c>
    </row>
    <row r="6" spans="1:14">
      <c r="A6" s="71" t="s">
        <v>753</v>
      </c>
      <c r="B6" s="74">
        <v>19.510000000000002</v>
      </c>
      <c r="C6" s="74">
        <v>19.510000000000002</v>
      </c>
      <c r="D6" s="74">
        <v>19.510000000000002</v>
      </c>
      <c r="E6">
        <v>19.510000000000002</v>
      </c>
      <c r="F6">
        <v>19.510000000000002</v>
      </c>
      <c r="G6">
        <v>2080000</v>
      </c>
      <c r="H6" t="s">
        <v>770</v>
      </c>
      <c r="I6" t="s">
        <v>763</v>
      </c>
      <c r="J6" s="74">
        <v>11</v>
      </c>
      <c r="K6" t="s">
        <v>771</v>
      </c>
      <c r="L6" s="75">
        <v>18597</v>
      </c>
      <c r="M6">
        <v>1</v>
      </c>
      <c r="N6" s="31">
        <v>0.14428152492668625</v>
      </c>
    </row>
    <row r="7" spans="1:14">
      <c r="A7" s="71" t="s">
        <v>752</v>
      </c>
      <c r="B7" s="74">
        <v>20.43</v>
      </c>
      <c r="C7" s="74">
        <v>20.43</v>
      </c>
      <c r="D7" s="74">
        <v>20.43</v>
      </c>
      <c r="E7">
        <v>20.43</v>
      </c>
      <c r="F7">
        <v>20.43</v>
      </c>
      <c r="G7">
        <v>3440000</v>
      </c>
      <c r="H7" t="s">
        <v>769</v>
      </c>
      <c r="I7" t="s">
        <v>764</v>
      </c>
      <c r="J7" s="74">
        <v>12</v>
      </c>
      <c r="K7" t="s">
        <v>771</v>
      </c>
      <c r="L7" s="75">
        <v>18626</v>
      </c>
      <c r="M7">
        <v>1</v>
      </c>
      <c r="N7" s="31">
        <v>4.7155304971809232E-2</v>
      </c>
    </row>
    <row r="8" spans="1:14">
      <c r="A8" s="71" t="s">
        <v>751</v>
      </c>
      <c r="B8" s="74">
        <v>21.66</v>
      </c>
      <c r="C8" s="74">
        <v>21.66</v>
      </c>
      <c r="D8" s="74">
        <v>21.66</v>
      </c>
      <c r="E8">
        <v>21.66</v>
      </c>
      <c r="F8">
        <v>21.66</v>
      </c>
      <c r="G8">
        <v>2340000</v>
      </c>
      <c r="H8" t="s">
        <v>767</v>
      </c>
      <c r="I8" t="s">
        <v>762</v>
      </c>
      <c r="J8" s="74">
        <v>1</v>
      </c>
      <c r="K8" t="s">
        <v>772</v>
      </c>
      <c r="L8" s="75">
        <v>18659</v>
      </c>
      <c r="M8">
        <v>1</v>
      </c>
      <c r="N8" s="31">
        <v>6.0205580029368599E-2</v>
      </c>
    </row>
    <row r="9" spans="1:14">
      <c r="A9" s="71" t="s">
        <v>750</v>
      </c>
      <c r="B9" s="74">
        <v>22.88</v>
      </c>
      <c r="C9" s="74">
        <v>22.88</v>
      </c>
      <c r="D9" s="74">
        <v>22.88</v>
      </c>
      <c r="E9">
        <v>22.88</v>
      </c>
      <c r="F9">
        <v>22.88</v>
      </c>
      <c r="G9">
        <v>1530000</v>
      </c>
      <c r="H9" t="s">
        <v>770</v>
      </c>
      <c r="I9" t="s">
        <v>763</v>
      </c>
      <c r="J9" s="74">
        <v>11</v>
      </c>
      <c r="K9" t="s">
        <v>772</v>
      </c>
      <c r="L9" s="75">
        <v>18962</v>
      </c>
      <c r="M9">
        <v>1</v>
      </c>
      <c r="N9" s="31">
        <v>5.6325023084025802E-2</v>
      </c>
    </row>
    <row r="10" spans="1:14">
      <c r="A10" s="71" t="s">
        <v>749</v>
      </c>
      <c r="B10" s="74">
        <v>23.77</v>
      </c>
      <c r="C10" s="74">
        <v>23.77</v>
      </c>
      <c r="D10" s="74">
        <v>23.77</v>
      </c>
      <c r="E10">
        <v>23.77</v>
      </c>
      <c r="F10">
        <v>23.77</v>
      </c>
      <c r="G10">
        <v>1440000</v>
      </c>
      <c r="H10" t="s">
        <v>767</v>
      </c>
      <c r="I10" t="s">
        <v>764</v>
      </c>
      <c r="J10" s="74">
        <v>12</v>
      </c>
      <c r="K10" t="s">
        <v>772</v>
      </c>
      <c r="L10" s="75">
        <v>18993</v>
      </c>
      <c r="M10">
        <v>1</v>
      </c>
      <c r="N10" s="31">
        <v>3.8898601398601428E-2</v>
      </c>
    </row>
    <row r="11" spans="1:14">
      <c r="A11" s="71" t="s">
        <v>748</v>
      </c>
      <c r="B11" s="74">
        <v>24.14</v>
      </c>
      <c r="C11" s="74">
        <v>24.14</v>
      </c>
      <c r="D11" s="74">
        <v>24.14</v>
      </c>
      <c r="E11">
        <v>24.14</v>
      </c>
      <c r="F11">
        <v>24.14</v>
      </c>
      <c r="G11">
        <v>1810000</v>
      </c>
      <c r="H11" t="s">
        <v>767</v>
      </c>
      <c r="I11" t="s">
        <v>762</v>
      </c>
      <c r="J11" s="74">
        <v>1</v>
      </c>
      <c r="K11" t="s">
        <v>773</v>
      </c>
      <c r="L11" s="75">
        <v>19024</v>
      </c>
      <c r="M11">
        <v>1</v>
      </c>
      <c r="N11" s="31">
        <v>1.5565839293226798E-2</v>
      </c>
    </row>
    <row r="12" spans="1:14">
      <c r="A12" s="71" t="s">
        <v>747</v>
      </c>
      <c r="B12" s="74">
        <v>25.66</v>
      </c>
      <c r="C12" s="74">
        <v>25.66</v>
      </c>
      <c r="D12" s="74">
        <v>25.66</v>
      </c>
      <c r="E12">
        <v>25.66</v>
      </c>
      <c r="F12">
        <v>25.66</v>
      </c>
      <c r="G12">
        <v>2160000</v>
      </c>
      <c r="H12" t="s">
        <v>766</v>
      </c>
      <c r="I12" t="s">
        <v>763</v>
      </c>
      <c r="J12" s="74">
        <v>11</v>
      </c>
      <c r="K12" t="s">
        <v>773</v>
      </c>
      <c r="L12" s="75">
        <v>19326</v>
      </c>
      <c r="M12">
        <v>1</v>
      </c>
      <c r="N12" s="31">
        <v>6.2966031483015716E-2</v>
      </c>
    </row>
    <row r="13" spans="1:14">
      <c r="A13" s="71" t="s">
        <v>746</v>
      </c>
      <c r="B13" s="74">
        <v>26.57</v>
      </c>
      <c r="C13" s="74">
        <v>26.57</v>
      </c>
      <c r="D13" s="74">
        <v>26.57</v>
      </c>
      <c r="E13">
        <v>26.57</v>
      </c>
      <c r="F13">
        <v>26.57</v>
      </c>
      <c r="G13">
        <v>2050000</v>
      </c>
      <c r="H13" t="s">
        <v>767</v>
      </c>
      <c r="I13" t="s">
        <v>764</v>
      </c>
      <c r="J13" s="74">
        <v>12</v>
      </c>
      <c r="K13" t="s">
        <v>773</v>
      </c>
      <c r="L13" s="75">
        <v>19359</v>
      </c>
      <c r="M13">
        <v>1</v>
      </c>
      <c r="N13" s="31">
        <v>3.5463756819953243E-2</v>
      </c>
    </row>
    <row r="14" spans="1:14">
      <c r="A14" s="71" t="s">
        <v>745</v>
      </c>
      <c r="B14" s="74">
        <v>26.38</v>
      </c>
      <c r="C14" s="74">
        <v>26.38</v>
      </c>
      <c r="D14" s="74">
        <v>26.38</v>
      </c>
      <c r="E14">
        <v>26.38</v>
      </c>
      <c r="F14">
        <v>26.38</v>
      </c>
      <c r="G14">
        <v>1760000</v>
      </c>
      <c r="H14" t="s">
        <v>770</v>
      </c>
      <c r="I14" t="s">
        <v>762</v>
      </c>
      <c r="J14" s="74">
        <v>1</v>
      </c>
      <c r="K14" t="s">
        <v>774</v>
      </c>
      <c r="L14" s="75">
        <v>19389</v>
      </c>
      <c r="M14">
        <v>1</v>
      </c>
      <c r="N14" s="31">
        <v>-7.1509220925856706E-3</v>
      </c>
    </row>
    <row r="15" spans="1:14">
      <c r="A15" s="71" t="s">
        <v>744</v>
      </c>
      <c r="B15" s="74">
        <v>24.76</v>
      </c>
      <c r="C15" s="74">
        <v>24.76</v>
      </c>
      <c r="D15" s="74">
        <v>24.76</v>
      </c>
      <c r="E15">
        <v>24.76</v>
      </c>
      <c r="F15">
        <v>24.76</v>
      </c>
      <c r="G15">
        <v>1960000</v>
      </c>
      <c r="H15" t="s">
        <v>770</v>
      </c>
      <c r="I15" t="s">
        <v>763</v>
      </c>
      <c r="J15" s="74">
        <v>11</v>
      </c>
      <c r="K15" t="s">
        <v>774</v>
      </c>
      <c r="L15" s="75">
        <v>19693</v>
      </c>
      <c r="M15">
        <v>1</v>
      </c>
      <c r="N15" s="31">
        <v>-6.141015921152379E-2</v>
      </c>
    </row>
    <row r="16" spans="1:14">
      <c r="A16" s="71" t="s">
        <v>743</v>
      </c>
      <c r="B16" s="74">
        <v>24.81</v>
      </c>
      <c r="C16" s="74">
        <v>24.81</v>
      </c>
      <c r="D16" s="74">
        <v>24.81</v>
      </c>
      <c r="E16">
        <v>24.81</v>
      </c>
      <c r="F16">
        <v>24.81</v>
      </c>
      <c r="G16">
        <v>2490000</v>
      </c>
      <c r="H16" t="s">
        <v>767</v>
      </c>
      <c r="I16" t="s">
        <v>764</v>
      </c>
      <c r="J16" s="74">
        <v>12</v>
      </c>
      <c r="K16" t="s">
        <v>774</v>
      </c>
      <c r="L16" s="75">
        <v>19724</v>
      </c>
      <c r="M16">
        <v>1</v>
      </c>
      <c r="N16" s="31">
        <v>2.0193861066234715E-3</v>
      </c>
    </row>
    <row r="17" spans="1:14">
      <c r="A17" s="71" t="s">
        <v>742</v>
      </c>
      <c r="B17" s="74">
        <v>26.08</v>
      </c>
      <c r="C17" s="74">
        <v>26.08</v>
      </c>
      <c r="D17" s="74">
        <v>26.08</v>
      </c>
      <c r="E17">
        <v>26.08</v>
      </c>
      <c r="F17">
        <v>26.08</v>
      </c>
      <c r="G17">
        <v>1950000</v>
      </c>
      <c r="H17" t="s">
        <v>769</v>
      </c>
      <c r="I17" t="s">
        <v>762</v>
      </c>
      <c r="J17" s="74">
        <v>1</v>
      </c>
      <c r="K17" t="s">
        <v>775</v>
      </c>
      <c r="L17" s="75">
        <v>19753</v>
      </c>
      <c r="M17">
        <v>1</v>
      </c>
      <c r="N17" s="31">
        <v>5.118903667875855E-2</v>
      </c>
    </row>
    <row r="18" spans="1:14">
      <c r="A18" s="71" t="s">
        <v>741</v>
      </c>
      <c r="B18" s="74">
        <v>34.24</v>
      </c>
      <c r="C18" s="74">
        <v>34.24</v>
      </c>
      <c r="D18" s="74">
        <v>34.24</v>
      </c>
      <c r="E18">
        <v>34.24</v>
      </c>
      <c r="F18">
        <v>34.24</v>
      </c>
      <c r="G18">
        <v>3440000</v>
      </c>
      <c r="H18" t="s">
        <v>770</v>
      </c>
      <c r="I18" t="s">
        <v>763</v>
      </c>
      <c r="J18" s="74">
        <v>11</v>
      </c>
      <c r="K18" t="s">
        <v>775</v>
      </c>
      <c r="L18" s="75">
        <v>20058</v>
      </c>
      <c r="M18">
        <v>1</v>
      </c>
      <c r="N18" s="31">
        <v>0.31288343558282222</v>
      </c>
    </row>
    <row r="19" spans="1:14">
      <c r="A19" s="71" t="s">
        <v>740</v>
      </c>
      <c r="B19" s="74">
        <v>35.979999999999997</v>
      </c>
      <c r="C19" s="74">
        <v>35.979999999999997</v>
      </c>
      <c r="D19" s="74">
        <v>35.979999999999997</v>
      </c>
      <c r="E19">
        <v>35.979999999999997</v>
      </c>
      <c r="F19">
        <v>35.979999999999997</v>
      </c>
      <c r="G19">
        <v>3840000</v>
      </c>
      <c r="H19" t="s">
        <v>767</v>
      </c>
      <c r="I19" t="s">
        <v>764</v>
      </c>
      <c r="J19" s="74">
        <v>12</v>
      </c>
      <c r="K19" t="s">
        <v>775</v>
      </c>
      <c r="L19" s="75">
        <v>20089</v>
      </c>
      <c r="M19">
        <v>1</v>
      </c>
      <c r="N19" s="31">
        <v>5.081775700934564E-2</v>
      </c>
    </row>
    <row r="20" spans="1:14">
      <c r="A20" s="71" t="s">
        <v>739</v>
      </c>
      <c r="B20" s="74">
        <v>36.630000000000003</v>
      </c>
      <c r="C20" s="74">
        <v>36.630000000000003</v>
      </c>
      <c r="D20" s="74">
        <v>36.630000000000003</v>
      </c>
      <c r="E20">
        <v>36.630000000000003</v>
      </c>
      <c r="F20">
        <v>36.630000000000003</v>
      </c>
      <c r="G20">
        <v>3500000</v>
      </c>
      <c r="H20" t="s">
        <v>767</v>
      </c>
      <c r="I20" t="s">
        <v>762</v>
      </c>
      <c r="J20" s="74">
        <v>1</v>
      </c>
      <c r="K20" t="s">
        <v>776</v>
      </c>
      <c r="L20" s="75">
        <v>20120</v>
      </c>
      <c r="M20">
        <v>1</v>
      </c>
      <c r="N20" s="31">
        <v>1.8065591995553243E-2</v>
      </c>
    </row>
    <row r="21" spans="1:14">
      <c r="A21" s="71" t="s">
        <v>738</v>
      </c>
      <c r="B21" s="74">
        <v>45.51</v>
      </c>
      <c r="C21" s="74">
        <v>45.51</v>
      </c>
      <c r="D21" s="74">
        <v>45.51</v>
      </c>
      <c r="E21">
        <v>45.51</v>
      </c>
      <c r="F21">
        <v>45.51</v>
      </c>
      <c r="G21">
        <v>2900000</v>
      </c>
      <c r="H21" t="s">
        <v>770</v>
      </c>
      <c r="I21" t="s">
        <v>763</v>
      </c>
      <c r="J21" s="74">
        <v>11</v>
      </c>
      <c r="K21" t="s">
        <v>776</v>
      </c>
      <c r="L21" s="75">
        <v>20423</v>
      </c>
      <c r="M21">
        <v>1</v>
      </c>
      <c r="N21" s="31">
        <v>0.24242424242424229</v>
      </c>
    </row>
    <row r="22" spans="1:14">
      <c r="A22" s="71" t="s">
        <v>737</v>
      </c>
      <c r="B22" s="74">
        <v>45.48</v>
      </c>
      <c r="C22" s="74">
        <v>45.48</v>
      </c>
      <c r="D22" s="74">
        <v>45.48</v>
      </c>
      <c r="E22">
        <v>45.48</v>
      </c>
      <c r="F22">
        <v>45.48</v>
      </c>
      <c r="G22">
        <v>2820000</v>
      </c>
      <c r="H22" t="s">
        <v>770</v>
      </c>
      <c r="I22" t="s">
        <v>764</v>
      </c>
      <c r="J22" s="74">
        <v>12</v>
      </c>
      <c r="K22" t="s">
        <v>776</v>
      </c>
      <c r="L22" s="75">
        <v>20453</v>
      </c>
      <c r="M22">
        <v>1</v>
      </c>
      <c r="N22" s="31">
        <v>-6.5919578114702565E-4</v>
      </c>
    </row>
    <row r="23" spans="1:14">
      <c r="A23" s="71" t="s">
        <v>736</v>
      </c>
      <c r="B23" s="74">
        <v>43.82</v>
      </c>
      <c r="C23" s="74">
        <v>43.82</v>
      </c>
      <c r="D23" s="74">
        <v>43.82</v>
      </c>
      <c r="E23">
        <v>43.82</v>
      </c>
      <c r="F23">
        <v>43.82</v>
      </c>
      <c r="G23">
        <v>1900000</v>
      </c>
      <c r="H23" t="s">
        <v>767</v>
      </c>
      <c r="I23" t="s">
        <v>762</v>
      </c>
      <c r="J23" s="74">
        <v>1</v>
      </c>
      <c r="K23" t="s">
        <v>777</v>
      </c>
      <c r="L23" s="75">
        <v>20485</v>
      </c>
      <c r="M23">
        <v>1</v>
      </c>
      <c r="N23" s="31">
        <v>-3.6499560246262018E-2</v>
      </c>
    </row>
    <row r="24" spans="1:14">
      <c r="A24" s="71" t="s">
        <v>735</v>
      </c>
      <c r="B24" s="74">
        <v>45.08</v>
      </c>
      <c r="C24" s="74">
        <v>45.08</v>
      </c>
      <c r="D24" s="74">
        <v>45.08</v>
      </c>
      <c r="E24">
        <v>45.08</v>
      </c>
      <c r="F24">
        <v>45.08</v>
      </c>
      <c r="G24">
        <v>2300000</v>
      </c>
      <c r="H24" t="s">
        <v>770</v>
      </c>
      <c r="I24" t="s">
        <v>763</v>
      </c>
      <c r="J24" s="74">
        <v>11</v>
      </c>
      <c r="K24" t="s">
        <v>777</v>
      </c>
      <c r="L24" s="75">
        <v>20789</v>
      </c>
      <c r="M24">
        <v>1</v>
      </c>
      <c r="N24" s="31">
        <v>2.8753993610223596E-2</v>
      </c>
    </row>
    <row r="25" spans="1:14">
      <c r="A25" s="71" t="s">
        <v>734</v>
      </c>
      <c r="B25" s="74">
        <v>46.67</v>
      </c>
      <c r="C25" s="74">
        <v>46.67</v>
      </c>
      <c r="D25" s="74">
        <v>46.67</v>
      </c>
      <c r="E25">
        <v>46.67</v>
      </c>
      <c r="F25">
        <v>46.67</v>
      </c>
      <c r="G25">
        <v>3680000</v>
      </c>
      <c r="H25" t="s">
        <v>767</v>
      </c>
      <c r="I25" t="s">
        <v>764</v>
      </c>
      <c r="J25" s="74">
        <v>12</v>
      </c>
      <c r="K25" t="s">
        <v>777</v>
      </c>
      <c r="L25" s="75">
        <v>20820</v>
      </c>
      <c r="M25">
        <v>1</v>
      </c>
      <c r="N25" s="31">
        <v>3.5270629991126963E-2</v>
      </c>
    </row>
    <row r="26" spans="1:14">
      <c r="A26" s="71" t="s">
        <v>733</v>
      </c>
      <c r="B26" s="74">
        <v>44.72</v>
      </c>
      <c r="C26" s="74">
        <v>44.72</v>
      </c>
      <c r="D26" s="74">
        <v>44.72</v>
      </c>
      <c r="E26">
        <v>44.72</v>
      </c>
      <c r="F26">
        <v>44.72</v>
      </c>
      <c r="G26">
        <v>1920000</v>
      </c>
      <c r="H26" t="s">
        <v>767</v>
      </c>
      <c r="I26" t="s">
        <v>762</v>
      </c>
      <c r="J26" s="74">
        <v>1</v>
      </c>
      <c r="K26" t="s">
        <v>778</v>
      </c>
      <c r="L26" s="75">
        <v>20851</v>
      </c>
      <c r="M26">
        <v>1</v>
      </c>
      <c r="N26" s="31">
        <v>-4.1782729805013984E-2</v>
      </c>
    </row>
    <row r="27" spans="1:14">
      <c r="A27" s="71" t="s">
        <v>732</v>
      </c>
      <c r="B27" s="74">
        <v>41.72</v>
      </c>
      <c r="C27" s="74">
        <v>41.72</v>
      </c>
      <c r="D27" s="74">
        <v>41.72</v>
      </c>
      <c r="E27">
        <v>41.72</v>
      </c>
      <c r="F27">
        <v>41.72</v>
      </c>
      <c r="G27">
        <v>2740000</v>
      </c>
      <c r="H27" t="s">
        <v>769</v>
      </c>
      <c r="I27" t="s">
        <v>763</v>
      </c>
      <c r="J27" s="74">
        <v>11</v>
      </c>
      <c r="K27" t="s">
        <v>778</v>
      </c>
      <c r="L27" s="75">
        <v>21153</v>
      </c>
      <c r="M27">
        <v>1</v>
      </c>
      <c r="N27" s="31">
        <v>-6.7084078711985684E-2</v>
      </c>
    </row>
    <row r="28" spans="1:14">
      <c r="A28" s="71" t="s">
        <v>731</v>
      </c>
      <c r="B28" s="74">
        <v>39.99</v>
      </c>
      <c r="C28" s="74">
        <v>39.99</v>
      </c>
      <c r="D28" s="74">
        <v>39.99</v>
      </c>
      <c r="E28">
        <v>39.99</v>
      </c>
      <c r="F28">
        <v>39.99</v>
      </c>
      <c r="G28">
        <v>5070000</v>
      </c>
      <c r="H28" t="s">
        <v>767</v>
      </c>
      <c r="I28" t="s">
        <v>764</v>
      </c>
      <c r="J28" s="74">
        <v>12</v>
      </c>
      <c r="K28" t="s">
        <v>778</v>
      </c>
      <c r="L28" s="75">
        <v>21185</v>
      </c>
      <c r="M28">
        <v>1</v>
      </c>
      <c r="N28" s="31">
        <v>-4.1466922339405486E-2</v>
      </c>
    </row>
    <row r="29" spans="1:14">
      <c r="A29" s="71" t="s">
        <v>730</v>
      </c>
      <c r="B29" s="74">
        <v>41.7</v>
      </c>
      <c r="C29" s="74">
        <v>41.7</v>
      </c>
      <c r="D29" s="74">
        <v>41.7</v>
      </c>
      <c r="E29">
        <v>41.7</v>
      </c>
      <c r="F29">
        <v>41.7</v>
      </c>
      <c r="G29">
        <v>2030000</v>
      </c>
      <c r="H29" t="s">
        <v>767</v>
      </c>
      <c r="I29" t="s">
        <v>762</v>
      </c>
      <c r="J29" s="74">
        <v>1</v>
      </c>
      <c r="K29" t="s">
        <v>779</v>
      </c>
      <c r="L29" s="75">
        <v>21216</v>
      </c>
      <c r="M29">
        <v>1</v>
      </c>
      <c r="N29" s="31">
        <v>4.2760690172543157E-2</v>
      </c>
    </row>
    <row r="30" spans="1:14">
      <c r="A30" s="71" t="s">
        <v>729</v>
      </c>
      <c r="B30" s="74">
        <v>52.48</v>
      </c>
      <c r="C30" s="74">
        <v>52.48</v>
      </c>
      <c r="D30" s="74">
        <v>52.48</v>
      </c>
      <c r="E30">
        <v>52.48</v>
      </c>
      <c r="F30">
        <v>52.48</v>
      </c>
      <c r="G30">
        <v>4120000</v>
      </c>
      <c r="H30" t="s">
        <v>766</v>
      </c>
      <c r="I30" t="s">
        <v>763</v>
      </c>
      <c r="J30" s="74">
        <v>11</v>
      </c>
      <c r="K30" t="s">
        <v>779</v>
      </c>
      <c r="L30" s="75">
        <v>21517</v>
      </c>
      <c r="M30">
        <v>1</v>
      </c>
      <c r="N30" s="31">
        <v>0.25851318944844109</v>
      </c>
    </row>
    <row r="31" spans="1:14">
      <c r="A31" s="71" t="s">
        <v>728</v>
      </c>
      <c r="B31" s="74">
        <v>55.21</v>
      </c>
      <c r="C31" s="74">
        <v>55.21</v>
      </c>
      <c r="D31" s="74">
        <v>55.21</v>
      </c>
      <c r="E31">
        <v>55.21</v>
      </c>
      <c r="F31">
        <v>55.21</v>
      </c>
      <c r="G31">
        <v>3970000</v>
      </c>
      <c r="H31" t="s">
        <v>767</v>
      </c>
      <c r="I31" t="s">
        <v>764</v>
      </c>
      <c r="J31" s="74">
        <v>12</v>
      </c>
      <c r="K31" t="s">
        <v>779</v>
      </c>
      <c r="L31" s="75">
        <v>21550</v>
      </c>
      <c r="M31">
        <v>1</v>
      </c>
      <c r="N31" s="31">
        <v>5.2019817073170813E-2</v>
      </c>
    </row>
    <row r="32" spans="1:14">
      <c r="A32" s="71" t="s">
        <v>727</v>
      </c>
      <c r="B32" s="74">
        <v>55.45</v>
      </c>
      <c r="C32" s="74">
        <v>55.45</v>
      </c>
      <c r="D32" s="74">
        <v>55.45</v>
      </c>
      <c r="E32">
        <v>55.45</v>
      </c>
      <c r="F32">
        <v>55.45</v>
      </c>
      <c r="G32">
        <v>3600000</v>
      </c>
      <c r="H32" t="s">
        <v>770</v>
      </c>
      <c r="I32" t="s">
        <v>762</v>
      </c>
      <c r="J32" s="74">
        <v>1</v>
      </c>
      <c r="K32" t="s">
        <v>780</v>
      </c>
      <c r="L32" s="75">
        <v>21580</v>
      </c>
      <c r="M32">
        <v>1</v>
      </c>
      <c r="N32" s="31">
        <v>4.3470385799674336E-3</v>
      </c>
    </row>
    <row r="33" spans="1:14">
      <c r="A33" s="71" t="s">
        <v>726</v>
      </c>
      <c r="B33" s="74">
        <v>58.28</v>
      </c>
      <c r="C33" s="74">
        <v>58.28</v>
      </c>
      <c r="D33" s="74">
        <v>58.28</v>
      </c>
      <c r="E33">
        <v>58.28</v>
      </c>
      <c r="F33">
        <v>58.28</v>
      </c>
      <c r="G33">
        <v>3670000</v>
      </c>
      <c r="H33" t="s">
        <v>770</v>
      </c>
      <c r="I33" t="s">
        <v>763</v>
      </c>
      <c r="J33" s="74">
        <v>11</v>
      </c>
      <c r="K33" t="s">
        <v>780</v>
      </c>
      <c r="L33" s="75">
        <v>21884</v>
      </c>
      <c r="M33">
        <v>1</v>
      </c>
      <c r="N33" s="31">
        <v>5.1036970243462543E-2</v>
      </c>
    </row>
    <row r="34" spans="1:14">
      <c r="A34" s="71" t="s">
        <v>725</v>
      </c>
      <c r="B34" s="74">
        <v>59.89</v>
      </c>
      <c r="C34" s="74">
        <v>59.89</v>
      </c>
      <c r="D34" s="74">
        <v>59.89</v>
      </c>
      <c r="E34">
        <v>59.89</v>
      </c>
      <c r="F34">
        <v>59.89</v>
      </c>
      <c r="G34">
        <v>3810000</v>
      </c>
      <c r="H34" t="s">
        <v>767</v>
      </c>
      <c r="I34" t="s">
        <v>764</v>
      </c>
      <c r="J34" s="74">
        <v>12</v>
      </c>
      <c r="K34" t="s">
        <v>780</v>
      </c>
      <c r="L34" s="75">
        <v>21915</v>
      </c>
      <c r="M34">
        <v>1</v>
      </c>
      <c r="N34" s="31">
        <v>2.7625257378174322E-2</v>
      </c>
    </row>
    <row r="35" spans="1:14">
      <c r="A35" s="71" t="s">
        <v>724</v>
      </c>
      <c r="B35" s="74">
        <v>55.61</v>
      </c>
      <c r="C35" s="74">
        <v>55.61</v>
      </c>
      <c r="D35" s="74">
        <v>55.61</v>
      </c>
      <c r="E35">
        <v>55.61</v>
      </c>
      <c r="F35">
        <v>55.61</v>
      </c>
      <c r="G35">
        <v>3060000</v>
      </c>
      <c r="H35" t="s">
        <v>769</v>
      </c>
      <c r="I35" t="s">
        <v>762</v>
      </c>
      <c r="J35" s="74">
        <v>1</v>
      </c>
      <c r="K35" t="s">
        <v>781</v>
      </c>
      <c r="L35" s="75">
        <v>21944</v>
      </c>
      <c r="M35">
        <v>1</v>
      </c>
      <c r="N35" s="31">
        <v>-7.1464351310736363E-2</v>
      </c>
    </row>
    <row r="36" spans="1:14">
      <c r="A36" s="71" t="s">
        <v>723</v>
      </c>
      <c r="B36" s="74">
        <v>55.54</v>
      </c>
      <c r="C36" s="74">
        <v>55.54</v>
      </c>
      <c r="D36" s="74">
        <v>55.54</v>
      </c>
      <c r="E36">
        <v>55.54</v>
      </c>
      <c r="F36">
        <v>55.54</v>
      </c>
      <c r="G36">
        <v>3080000</v>
      </c>
      <c r="H36" t="s">
        <v>770</v>
      </c>
      <c r="I36" t="s">
        <v>763</v>
      </c>
      <c r="J36" s="74">
        <v>11</v>
      </c>
      <c r="K36" t="s">
        <v>781</v>
      </c>
      <c r="L36" s="75">
        <v>22250</v>
      </c>
      <c r="M36">
        <v>1</v>
      </c>
      <c r="N36" s="31">
        <v>-1.2587664089192643E-3</v>
      </c>
    </row>
    <row r="37" spans="1:14">
      <c r="A37" s="71" t="s">
        <v>722</v>
      </c>
      <c r="B37" s="74">
        <v>58.11</v>
      </c>
      <c r="C37" s="74">
        <v>58.11</v>
      </c>
      <c r="D37" s="74">
        <v>58.11</v>
      </c>
      <c r="E37">
        <v>58.11</v>
      </c>
      <c r="F37">
        <v>58.11</v>
      </c>
      <c r="G37">
        <v>5300000</v>
      </c>
      <c r="H37" t="s">
        <v>770</v>
      </c>
      <c r="I37" t="s">
        <v>764</v>
      </c>
      <c r="J37" s="74">
        <v>12</v>
      </c>
      <c r="K37" t="s">
        <v>781</v>
      </c>
      <c r="L37" s="75">
        <v>22280</v>
      </c>
      <c r="M37">
        <v>1</v>
      </c>
      <c r="N37" s="31">
        <v>4.6272956427799793E-2</v>
      </c>
    </row>
    <row r="38" spans="1:14">
      <c r="A38" s="71" t="s">
        <v>721</v>
      </c>
      <c r="B38" s="74">
        <v>61.78</v>
      </c>
      <c r="C38" s="74">
        <v>61.78</v>
      </c>
      <c r="D38" s="74">
        <v>61.78</v>
      </c>
      <c r="E38">
        <v>61.78</v>
      </c>
      <c r="F38">
        <v>61.78</v>
      </c>
      <c r="G38">
        <v>4690000</v>
      </c>
      <c r="H38" t="s">
        <v>767</v>
      </c>
      <c r="I38" t="s">
        <v>762</v>
      </c>
      <c r="J38" s="74">
        <v>1</v>
      </c>
      <c r="K38" t="s">
        <v>782</v>
      </c>
      <c r="L38" s="75">
        <v>22312</v>
      </c>
      <c r="M38">
        <v>1</v>
      </c>
      <c r="N38" s="31">
        <v>6.3156083290311513E-2</v>
      </c>
    </row>
    <row r="39" spans="1:14">
      <c r="A39" s="71" t="s">
        <v>720</v>
      </c>
      <c r="B39" s="74">
        <v>71.319999999999993</v>
      </c>
      <c r="C39" s="74">
        <v>71.319999999999993</v>
      </c>
      <c r="D39" s="74">
        <v>71.319999999999993</v>
      </c>
      <c r="E39">
        <v>71.319999999999993</v>
      </c>
      <c r="F39">
        <v>71.319999999999993</v>
      </c>
      <c r="G39">
        <v>4210000</v>
      </c>
      <c r="H39" t="s">
        <v>770</v>
      </c>
      <c r="I39" t="s">
        <v>763</v>
      </c>
      <c r="J39" s="74">
        <v>11</v>
      </c>
      <c r="K39" t="s">
        <v>782</v>
      </c>
      <c r="L39" s="75">
        <v>22615</v>
      </c>
      <c r="M39">
        <v>1</v>
      </c>
      <c r="N39" s="31">
        <v>0.15441890579475545</v>
      </c>
    </row>
    <row r="40" spans="1:14">
      <c r="A40" s="71" t="s">
        <v>719</v>
      </c>
      <c r="B40" s="74">
        <v>71.55</v>
      </c>
      <c r="C40" s="74">
        <v>71.55</v>
      </c>
      <c r="D40" s="74">
        <v>71.55</v>
      </c>
      <c r="E40">
        <v>71.55</v>
      </c>
      <c r="F40">
        <v>71.55</v>
      </c>
      <c r="G40">
        <v>5370000</v>
      </c>
      <c r="H40" t="s">
        <v>769</v>
      </c>
      <c r="I40" t="s">
        <v>764</v>
      </c>
      <c r="J40" s="74">
        <v>12</v>
      </c>
      <c r="K40" t="s">
        <v>782</v>
      </c>
      <c r="L40" s="75">
        <v>22644</v>
      </c>
      <c r="M40">
        <v>1</v>
      </c>
      <c r="N40" s="31">
        <v>3.2249018508132923E-3</v>
      </c>
    </row>
    <row r="41" spans="1:14">
      <c r="A41" s="71" t="s">
        <v>718</v>
      </c>
      <c r="B41" s="74">
        <v>0</v>
      </c>
      <c r="C41" s="74">
        <v>69.09</v>
      </c>
      <c r="D41" s="74">
        <v>68.12</v>
      </c>
      <c r="E41">
        <v>68.84</v>
      </c>
      <c r="F41">
        <v>68.84</v>
      </c>
      <c r="G41">
        <v>3840000</v>
      </c>
      <c r="H41" t="s">
        <v>767</v>
      </c>
      <c r="I41" t="s">
        <v>762</v>
      </c>
      <c r="J41" s="74">
        <v>1</v>
      </c>
      <c r="K41" t="s">
        <v>783</v>
      </c>
      <c r="L41" s="75">
        <v>22677</v>
      </c>
      <c r="M41">
        <v>1</v>
      </c>
      <c r="N41" s="31">
        <v>-3.7875611460517038E-2</v>
      </c>
    </row>
    <row r="42" spans="1:14">
      <c r="A42" s="71" t="s">
        <v>717</v>
      </c>
      <c r="B42" s="74">
        <v>0</v>
      </c>
      <c r="C42" s="74">
        <v>62.78</v>
      </c>
      <c r="D42" s="74">
        <v>61.78</v>
      </c>
      <c r="E42">
        <v>62.26</v>
      </c>
      <c r="F42">
        <v>62.26</v>
      </c>
      <c r="G42">
        <v>4570000</v>
      </c>
      <c r="H42" t="s">
        <v>770</v>
      </c>
      <c r="I42" t="s">
        <v>763</v>
      </c>
      <c r="J42" s="74">
        <v>11</v>
      </c>
      <c r="K42" t="s">
        <v>783</v>
      </c>
      <c r="L42" s="75">
        <v>22980</v>
      </c>
      <c r="M42">
        <v>1</v>
      </c>
      <c r="N42" s="31">
        <v>-9.5583962812318499E-2</v>
      </c>
    </row>
    <row r="43" spans="1:14">
      <c r="A43" s="71" t="s">
        <v>716</v>
      </c>
      <c r="B43" s="74">
        <v>0</v>
      </c>
      <c r="C43" s="74">
        <v>63.43</v>
      </c>
      <c r="D43" s="74">
        <v>62.68</v>
      </c>
      <c r="E43">
        <v>63.1</v>
      </c>
      <c r="F43">
        <v>63.1</v>
      </c>
      <c r="G43">
        <v>5420000</v>
      </c>
      <c r="H43" t="s">
        <v>767</v>
      </c>
      <c r="I43" t="s">
        <v>764</v>
      </c>
      <c r="J43" s="74">
        <v>12</v>
      </c>
      <c r="K43" t="s">
        <v>783</v>
      </c>
      <c r="L43" s="75">
        <v>23011</v>
      </c>
      <c r="M43">
        <v>1</v>
      </c>
      <c r="N43" s="31">
        <v>1.3491808544812134E-2</v>
      </c>
    </row>
    <row r="44" spans="1:14">
      <c r="A44" s="71" t="s">
        <v>715</v>
      </c>
      <c r="B44" s="74">
        <v>0</v>
      </c>
      <c r="C44" s="74">
        <v>66.45</v>
      </c>
      <c r="D44" s="74">
        <v>65.510000000000005</v>
      </c>
      <c r="E44">
        <v>66.2</v>
      </c>
      <c r="F44">
        <v>66.2</v>
      </c>
      <c r="G44">
        <v>4270000</v>
      </c>
      <c r="H44" t="s">
        <v>767</v>
      </c>
      <c r="I44" t="s">
        <v>762</v>
      </c>
      <c r="J44" s="74">
        <v>1</v>
      </c>
      <c r="K44" t="s">
        <v>784</v>
      </c>
      <c r="L44" s="75">
        <v>23042</v>
      </c>
      <c r="M44">
        <v>1</v>
      </c>
      <c r="N44" s="31">
        <v>4.912836767036452E-2</v>
      </c>
    </row>
    <row r="45" spans="1:14">
      <c r="A45" s="71" t="s">
        <v>714</v>
      </c>
      <c r="B45" s="74">
        <v>0</v>
      </c>
      <c r="C45" s="74">
        <v>73.47</v>
      </c>
      <c r="D45" s="74">
        <v>72.05</v>
      </c>
      <c r="E45">
        <v>73.23</v>
      </c>
      <c r="F45">
        <v>73.23</v>
      </c>
      <c r="G45">
        <v>4810000</v>
      </c>
      <c r="H45" t="s">
        <v>769</v>
      </c>
      <c r="I45" t="s">
        <v>763</v>
      </c>
      <c r="J45" s="74">
        <v>11</v>
      </c>
      <c r="K45" t="s">
        <v>784</v>
      </c>
      <c r="L45" s="75">
        <v>23344</v>
      </c>
      <c r="M45">
        <v>1</v>
      </c>
      <c r="N45" s="31">
        <v>0.10619335347432025</v>
      </c>
    </row>
    <row r="46" spans="1:14">
      <c r="A46" s="71" t="s">
        <v>713</v>
      </c>
      <c r="B46" s="74">
        <v>0</v>
      </c>
      <c r="C46" s="74">
        <v>75.36</v>
      </c>
      <c r="D46" s="74">
        <v>74.400000000000006</v>
      </c>
      <c r="E46">
        <v>75.02</v>
      </c>
      <c r="F46">
        <v>75.02</v>
      </c>
      <c r="G46">
        <v>6730000</v>
      </c>
      <c r="H46" t="s">
        <v>767</v>
      </c>
      <c r="I46" t="s">
        <v>764</v>
      </c>
      <c r="J46" s="74">
        <v>12</v>
      </c>
      <c r="K46" t="s">
        <v>784</v>
      </c>
      <c r="L46" s="75">
        <v>23376</v>
      </c>
      <c r="M46">
        <v>1</v>
      </c>
      <c r="N46" s="31">
        <v>2.4443534070735927E-2</v>
      </c>
    </row>
    <row r="47" spans="1:14">
      <c r="A47" s="71" t="s">
        <v>712</v>
      </c>
      <c r="B47" s="74">
        <v>0</v>
      </c>
      <c r="C47" s="74">
        <v>77.37</v>
      </c>
      <c r="D47" s="74">
        <v>76.39</v>
      </c>
      <c r="E47">
        <v>77.040000000000006</v>
      </c>
      <c r="F47">
        <v>77.040000000000006</v>
      </c>
      <c r="G47">
        <v>4000000</v>
      </c>
      <c r="H47" t="s">
        <v>767</v>
      </c>
      <c r="I47" t="s">
        <v>762</v>
      </c>
      <c r="J47" s="74">
        <v>1</v>
      </c>
      <c r="K47" t="s">
        <v>785</v>
      </c>
      <c r="L47" s="75">
        <v>23407</v>
      </c>
      <c r="M47">
        <v>1</v>
      </c>
      <c r="N47" s="31">
        <v>2.6926153025859909E-2</v>
      </c>
    </row>
    <row r="48" spans="1:14">
      <c r="A48" s="71" t="s">
        <v>711</v>
      </c>
      <c r="B48" s="74">
        <v>0</v>
      </c>
      <c r="C48" s="74">
        <v>85.41</v>
      </c>
      <c r="D48" s="74">
        <v>84.1</v>
      </c>
      <c r="E48">
        <v>84.42</v>
      </c>
      <c r="F48">
        <v>84.42</v>
      </c>
      <c r="G48">
        <v>4890000</v>
      </c>
      <c r="H48" t="s">
        <v>770</v>
      </c>
      <c r="I48" t="s">
        <v>763</v>
      </c>
      <c r="J48" s="74">
        <v>11</v>
      </c>
      <c r="K48" t="s">
        <v>785</v>
      </c>
      <c r="L48" s="75">
        <v>23711</v>
      </c>
      <c r="M48">
        <v>1</v>
      </c>
      <c r="N48" s="31">
        <v>9.5794392523364413E-2</v>
      </c>
    </row>
    <row r="49" spans="1:14">
      <c r="A49" s="71" t="s">
        <v>710</v>
      </c>
      <c r="B49" s="74">
        <v>0</v>
      </c>
      <c r="C49" s="74">
        <v>85.18</v>
      </c>
      <c r="D49" s="74">
        <v>84.18</v>
      </c>
      <c r="E49">
        <v>84.75</v>
      </c>
      <c r="F49">
        <v>84.75</v>
      </c>
      <c r="G49">
        <v>6470000</v>
      </c>
      <c r="H49" t="s">
        <v>767</v>
      </c>
      <c r="I49" t="s">
        <v>764</v>
      </c>
      <c r="J49" s="74">
        <v>12</v>
      </c>
      <c r="K49" t="s">
        <v>785</v>
      </c>
      <c r="L49" s="75">
        <v>23742</v>
      </c>
      <c r="M49">
        <v>1</v>
      </c>
      <c r="N49" s="31">
        <v>3.9090262970859786E-3</v>
      </c>
    </row>
    <row r="50" spans="1:14">
      <c r="A50" s="71" t="s">
        <v>709</v>
      </c>
      <c r="B50" s="74">
        <v>0</v>
      </c>
      <c r="C50" s="74">
        <v>88.19</v>
      </c>
      <c r="D50" s="74">
        <v>87.18</v>
      </c>
      <c r="E50">
        <v>87.56</v>
      </c>
      <c r="F50">
        <v>87.56</v>
      </c>
      <c r="G50">
        <v>6940000</v>
      </c>
      <c r="H50" t="s">
        <v>769</v>
      </c>
      <c r="I50" t="s">
        <v>762</v>
      </c>
      <c r="J50" s="74">
        <v>1</v>
      </c>
      <c r="K50" t="s">
        <v>786</v>
      </c>
      <c r="L50" s="75">
        <v>23771</v>
      </c>
      <c r="M50">
        <v>1</v>
      </c>
      <c r="N50" s="31">
        <v>3.3156342182890881E-2</v>
      </c>
    </row>
    <row r="51" spans="1:14">
      <c r="A51" s="71" t="s">
        <v>708</v>
      </c>
      <c r="B51" s="74">
        <v>0</v>
      </c>
      <c r="C51" s="74">
        <v>92.14</v>
      </c>
      <c r="D51" s="74">
        <v>90.81</v>
      </c>
      <c r="E51">
        <v>91.61</v>
      </c>
      <c r="F51">
        <v>91.61</v>
      </c>
      <c r="G51">
        <v>8990000</v>
      </c>
      <c r="H51" t="s">
        <v>770</v>
      </c>
      <c r="I51" t="s">
        <v>763</v>
      </c>
      <c r="J51" s="74">
        <v>11</v>
      </c>
      <c r="K51" t="s">
        <v>786</v>
      </c>
      <c r="L51" s="75">
        <v>24076</v>
      </c>
      <c r="M51">
        <v>1</v>
      </c>
      <c r="N51" s="31">
        <v>4.625399725902235E-2</v>
      </c>
    </row>
    <row r="52" spans="1:14">
      <c r="A52" s="71" t="s">
        <v>707</v>
      </c>
      <c r="B52" s="74">
        <v>0</v>
      </c>
      <c r="C52" s="74">
        <v>93.05</v>
      </c>
      <c r="D52" s="74">
        <v>91.82</v>
      </c>
      <c r="E52">
        <v>92.43</v>
      </c>
      <c r="F52">
        <v>92.43</v>
      </c>
      <c r="G52">
        <v>7240000</v>
      </c>
      <c r="H52" t="s">
        <v>767</v>
      </c>
      <c r="I52" t="s">
        <v>764</v>
      </c>
      <c r="J52" s="74">
        <v>12</v>
      </c>
      <c r="K52" t="s">
        <v>786</v>
      </c>
      <c r="L52" s="75">
        <v>24107</v>
      </c>
      <c r="M52">
        <v>1</v>
      </c>
      <c r="N52" s="31">
        <v>8.9509878834189219E-3</v>
      </c>
    </row>
    <row r="53" spans="1:14">
      <c r="A53" s="71" t="s">
        <v>706</v>
      </c>
      <c r="B53" s="74">
        <v>0</v>
      </c>
      <c r="C53" s="74">
        <v>93.77</v>
      </c>
      <c r="D53" s="74">
        <v>92.46</v>
      </c>
      <c r="E53">
        <v>92.88</v>
      </c>
      <c r="F53">
        <v>92.88</v>
      </c>
      <c r="G53">
        <v>7800000</v>
      </c>
      <c r="H53" t="s">
        <v>767</v>
      </c>
      <c r="I53" t="s">
        <v>762</v>
      </c>
      <c r="J53" s="74">
        <v>1</v>
      </c>
      <c r="K53" t="s">
        <v>787</v>
      </c>
      <c r="L53" s="75">
        <v>24138</v>
      </c>
      <c r="M53">
        <v>1</v>
      </c>
      <c r="N53" s="31">
        <v>4.8685491723465171E-3</v>
      </c>
    </row>
    <row r="54" spans="1:14">
      <c r="A54" s="71" t="s">
        <v>705</v>
      </c>
      <c r="B54" s="74">
        <v>0</v>
      </c>
      <c r="C54" s="74">
        <v>80.900000000000006</v>
      </c>
      <c r="D54" s="74">
        <v>79.62</v>
      </c>
      <c r="E54">
        <v>80.45</v>
      </c>
      <c r="F54">
        <v>80.45</v>
      </c>
      <c r="G54">
        <v>7230000</v>
      </c>
      <c r="H54" t="s">
        <v>770</v>
      </c>
      <c r="I54" t="s">
        <v>763</v>
      </c>
      <c r="J54" s="74">
        <v>11</v>
      </c>
      <c r="K54" t="s">
        <v>787</v>
      </c>
      <c r="L54" s="75">
        <v>24441</v>
      </c>
      <c r="M54">
        <v>1</v>
      </c>
      <c r="N54" s="31">
        <v>-0.13382859603789829</v>
      </c>
    </row>
    <row r="55" spans="1:14">
      <c r="A55" s="71" t="s">
        <v>704</v>
      </c>
      <c r="B55" s="74">
        <v>0</v>
      </c>
      <c r="C55" s="74">
        <v>81.14</v>
      </c>
      <c r="D55" s="74">
        <v>79.66</v>
      </c>
      <c r="E55">
        <v>80.33</v>
      </c>
      <c r="F55">
        <v>80.33</v>
      </c>
      <c r="G55">
        <v>11330000</v>
      </c>
      <c r="H55" t="s">
        <v>770</v>
      </c>
      <c r="I55" t="s">
        <v>764</v>
      </c>
      <c r="J55" s="74">
        <v>12</v>
      </c>
      <c r="K55" t="s">
        <v>787</v>
      </c>
      <c r="L55" s="75">
        <v>24471</v>
      </c>
      <c r="M55">
        <v>1</v>
      </c>
      <c r="N55" s="31">
        <v>-1.491609695463077E-3</v>
      </c>
    </row>
    <row r="56" spans="1:14">
      <c r="A56" s="71" t="s">
        <v>703</v>
      </c>
      <c r="B56" s="74">
        <v>0</v>
      </c>
      <c r="C56" s="74">
        <v>87.46</v>
      </c>
      <c r="D56" s="74">
        <v>86.06</v>
      </c>
      <c r="E56">
        <v>86.61</v>
      </c>
      <c r="F56">
        <v>86.61</v>
      </c>
      <c r="G56">
        <v>11540000</v>
      </c>
      <c r="H56" t="s">
        <v>767</v>
      </c>
      <c r="I56" t="s">
        <v>762</v>
      </c>
      <c r="J56" s="74">
        <v>1</v>
      </c>
      <c r="K56" t="s">
        <v>788</v>
      </c>
      <c r="L56" s="75">
        <v>24503</v>
      </c>
      <c r="M56">
        <v>1</v>
      </c>
      <c r="N56" s="31">
        <v>7.8177517739325297E-2</v>
      </c>
    </row>
    <row r="57" spans="1:14">
      <c r="A57" s="71" t="s">
        <v>702</v>
      </c>
      <c r="B57" s="74">
        <v>0</v>
      </c>
      <c r="C57" s="74">
        <v>94.94</v>
      </c>
      <c r="D57" s="74">
        <v>93.49</v>
      </c>
      <c r="E57">
        <v>94</v>
      </c>
      <c r="F57">
        <v>94</v>
      </c>
      <c r="G57">
        <v>8860000</v>
      </c>
      <c r="H57" t="s">
        <v>770</v>
      </c>
      <c r="I57" t="s">
        <v>763</v>
      </c>
      <c r="J57" s="74">
        <v>11</v>
      </c>
      <c r="K57" t="s">
        <v>788</v>
      </c>
      <c r="L57" s="75">
        <v>24806</v>
      </c>
      <c r="M57">
        <v>1</v>
      </c>
      <c r="N57" s="31">
        <v>8.5325020205519006E-2</v>
      </c>
    </row>
    <row r="58" spans="1:14">
      <c r="A58" s="71" t="s">
        <v>701</v>
      </c>
      <c r="B58" s="74">
        <v>0</v>
      </c>
      <c r="C58" s="74">
        <v>96.9</v>
      </c>
      <c r="D58" s="74">
        <v>95.85</v>
      </c>
      <c r="E58">
        <v>96.47</v>
      </c>
      <c r="F58">
        <v>96.47</v>
      </c>
      <c r="G58">
        <v>14950000</v>
      </c>
      <c r="H58" t="s">
        <v>769</v>
      </c>
      <c r="I58" t="s">
        <v>764</v>
      </c>
      <c r="J58" s="74">
        <v>12</v>
      </c>
      <c r="K58" t="s">
        <v>788</v>
      </c>
      <c r="L58" s="75">
        <v>24835</v>
      </c>
      <c r="M58">
        <v>1</v>
      </c>
      <c r="N58" s="31">
        <v>2.6276595744680838E-2</v>
      </c>
    </row>
    <row r="59" spans="1:14">
      <c r="A59" s="71" t="s">
        <v>700</v>
      </c>
      <c r="B59" s="74">
        <v>0</v>
      </c>
      <c r="C59" s="74">
        <v>93.26</v>
      </c>
      <c r="D59" s="74">
        <v>91.27</v>
      </c>
      <c r="E59">
        <v>92.24</v>
      </c>
      <c r="F59">
        <v>92.24</v>
      </c>
      <c r="G59">
        <v>9410000</v>
      </c>
      <c r="H59" t="s">
        <v>767</v>
      </c>
      <c r="I59" t="s">
        <v>762</v>
      </c>
      <c r="J59" s="74">
        <v>1</v>
      </c>
      <c r="K59" t="s">
        <v>789</v>
      </c>
      <c r="L59" s="75">
        <v>24868</v>
      </c>
      <c r="M59">
        <v>1</v>
      </c>
      <c r="N59" s="31">
        <v>-4.3847828340416749E-2</v>
      </c>
    </row>
    <row r="60" spans="1:14">
      <c r="A60" s="71" t="s">
        <v>699</v>
      </c>
      <c r="B60" s="74">
        <v>0</v>
      </c>
      <c r="C60" s="74">
        <v>109.09</v>
      </c>
      <c r="D60" s="74">
        <v>107.32</v>
      </c>
      <c r="E60">
        <v>108.37</v>
      </c>
      <c r="F60">
        <v>108.37</v>
      </c>
      <c r="G60">
        <v>14390000</v>
      </c>
      <c r="H60" t="s">
        <v>769</v>
      </c>
      <c r="I60" t="s">
        <v>763</v>
      </c>
      <c r="J60" s="74">
        <v>11</v>
      </c>
      <c r="K60" t="s">
        <v>789</v>
      </c>
      <c r="L60" s="75">
        <v>25171</v>
      </c>
      <c r="M60">
        <v>1</v>
      </c>
      <c r="N60" s="31">
        <v>0.17486990459670437</v>
      </c>
    </row>
    <row r="61" spans="1:14">
      <c r="A61" s="71" t="s">
        <v>698</v>
      </c>
      <c r="B61" s="74">
        <v>0</v>
      </c>
      <c r="C61" s="74">
        <v>104.61</v>
      </c>
      <c r="D61" s="74">
        <v>102.98</v>
      </c>
      <c r="E61">
        <v>103.86</v>
      </c>
      <c r="F61">
        <v>103.86</v>
      </c>
      <c r="G61">
        <v>13130000</v>
      </c>
      <c r="H61" t="s">
        <v>767</v>
      </c>
      <c r="I61" t="s">
        <v>764</v>
      </c>
      <c r="J61" s="74">
        <v>12</v>
      </c>
      <c r="K61" t="s">
        <v>789</v>
      </c>
      <c r="L61" s="75">
        <v>25203</v>
      </c>
      <c r="M61">
        <v>1</v>
      </c>
      <c r="N61" s="31">
        <v>-4.1616683584017759E-2</v>
      </c>
    </row>
    <row r="62" spans="1:14">
      <c r="A62" s="71" t="s">
        <v>697</v>
      </c>
      <c r="B62" s="74">
        <v>0</v>
      </c>
      <c r="C62" s="74">
        <v>103.64</v>
      </c>
      <c r="D62" s="74">
        <v>102.08</v>
      </c>
      <c r="E62">
        <v>103.01</v>
      </c>
      <c r="F62">
        <v>103.01</v>
      </c>
      <c r="G62">
        <v>12020000</v>
      </c>
      <c r="H62" t="s">
        <v>767</v>
      </c>
      <c r="I62" t="s">
        <v>762</v>
      </c>
      <c r="J62" s="74">
        <v>1</v>
      </c>
      <c r="K62" t="s">
        <v>790</v>
      </c>
      <c r="L62" s="75">
        <v>25234</v>
      </c>
      <c r="M62">
        <v>1</v>
      </c>
      <c r="N62" s="31">
        <v>-8.184093972655444E-3</v>
      </c>
    </row>
    <row r="63" spans="1:14">
      <c r="A63" s="71" t="s">
        <v>696</v>
      </c>
      <c r="B63" s="74">
        <v>0</v>
      </c>
      <c r="C63" s="74">
        <v>94.41</v>
      </c>
      <c r="D63" s="74">
        <v>92.88</v>
      </c>
      <c r="E63">
        <v>93.81</v>
      </c>
      <c r="F63">
        <v>93.81</v>
      </c>
      <c r="G63">
        <v>8550000</v>
      </c>
      <c r="H63" t="s">
        <v>766</v>
      </c>
      <c r="I63" t="s">
        <v>763</v>
      </c>
      <c r="J63" s="74">
        <v>11</v>
      </c>
      <c r="K63" t="s">
        <v>790</v>
      </c>
      <c r="L63" s="75">
        <v>25535</v>
      </c>
      <c r="M63">
        <v>1</v>
      </c>
      <c r="N63" s="31">
        <v>-8.9311717308999145E-2</v>
      </c>
    </row>
    <row r="64" spans="1:14">
      <c r="A64" s="71" t="s">
        <v>695</v>
      </c>
      <c r="B64" s="74">
        <v>0</v>
      </c>
      <c r="C64" s="74">
        <v>92.94</v>
      </c>
      <c r="D64" s="74">
        <v>91.15</v>
      </c>
      <c r="E64">
        <v>92.06</v>
      </c>
      <c r="F64">
        <v>92.06</v>
      </c>
      <c r="G64">
        <v>19380000</v>
      </c>
      <c r="H64" t="s">
        <v>767</v>
      </c>
      <c r="I64" t="s">
        <v>764</v>
      </c>
      <c r="J64" s="74">
        <v>12</v>
      </c>
      <c r="K64" t="s">
        <v>790</v>
      </c>
      <c r="L64" s="75">
        <v>25568</v>
      </c>
      <c r="M64">
        <v>1</v>
      </c>
      <c r="N64" s="31">
        <v>-1.8654727640976441E-2</v>
      </c>
    </row>
    <row r="65" spans="1:14">
      <c r="A65" s="71" t="s">
        <v>694</v>
      </c>
      <c r="B65" s="74">
        <v>0</v>
      </c>
      <c r="C65" s="74">
        <v>86.33</v>
      </c>
      <c r="D65" s="74">
        <v>84.42</v>
      </c>
      <c r="E65">
        <v>85.02</v>
      </c>
      <c r="F65">
        <v>85.02</v>
      </c>
      <c r="G65">
        <v>12320000</v>
      </c>
      <c r="H65" t="s">
        <v>770</v>
      </c>
      <c r="I65" t="s">
        <v>762</v>
      </c>
      <c r="J65" s="74">
        <v>1</v>
      </c>
      <c r="K65" t="s">
        <v>791</v>
      </c>
      <c r="L65" s="75">
        <v>25598</v>
      </c>
      <c r="M65">
        <v>1</v>
      </c>
      <c r="N65" s="31">
        <v>-7.6471866174234265E-2</v>
      </c>
    </row>
    <row r="66" spans="1:14">
      <c r="A66" s="71" t="s">
        <v>693</v>
      </c>
      <c r="B66" s="74">
        <v>0</v>
      </c>
      <c r="C66" s="74">
        <v>87.6</v>
      </c>
      <c r="D66" s="74">
        <v>85.79</v>
      </c>
      <c r="E66">
        <v>87.2</v>
      </c>
      <c r="F66">
        <v>87.2</v>
      </c>
      <c r="G66">
        <v>17700000</v>
      </c>
      <c r="H66" t="s">
        <v>770</v>
      </c>
      <c r="I66" t="s">
        <v>763</v>
      </c>
      <c r="J66" s="74">
        <v>11</v>
      </c>
      <c r="K66" t="s">
        <v>791</v>
      </c>
      <c r="L66" s="75">
        <v>25902</v>
      </c>
      <c r="M66">
        <v>1</v>
      </c>
      <c r="N66" s="31">
        <v>2.5641025641025723E-2</v>
      </c>
    </row>
    <row r="67" spans="1:14">
      <c r="A67" s="71" t="s">
        <v>692</v>
      </c>
      <c r="B67" s="74">
        <v>0</v>
      </c>
      <c r="C67" s="74">
        <v>92.79</v>
      </c>
      <c r="D67" s="74">
        <v>91.36</v>
      </c>
      <c r="E67">
        <v>92.15</v>
      </c>
      <c r="F67">
        <v>92.15</v>
      </c>
      <c r="G67">
        <v>13390000</v>
      </c>
      <c r="H67" t="s">
        <v>767</v>
      </c>
      <c r="I67" t="s">
        <v>764</v>
      </c>
      <c r="J67" s="74">
        <v>12</v>
      </c>
      <c r="K67" t="s">
        <v>791</v>
      </c>
      <c r="L67" s="75">
        <v>25933</v>
      </c>
      <c r="M67">
        <v>1</v>
      </c>
      <c r="N67" s="31">
        <v>5.6766055045871587E-2</v>
      </c>
    </row>
    <row r="68" spans="1:14">
      <c r="A68" s="71" t="s">
        <v>691</v>
      </c>
      <c r="B68" s="74">
        <v>0</v>
      </c>
      <c r="C68" s="74">
        <v>96.49</v>
      </c>
      <c r="D68" s="74">
        <v>94.79</v>
      </c>
      <c r="E68">
        <v>95.88</v>
      </c>
      <c r="F68">
        <v>95.88</v>
      </c>
      <c r="G68">
        <v>20960000</v>
      </c>
      <c r="H68" t="s">
        <v>769</v>
      </c>
      <c r="I68" t="s">
        <v>762</v>
      </c>
      <c r="J68" s="74">
        <v>1</v>
      </c>
      <c r="K68" t="s">
        <v>792</v>
      </c>
      <c r="L68" s="75">
        <v>25962</v>
      </c>
      <c r="M68">
        <v>1</v>
      </c>
      <c r="N68" s="31">
        <v>4.0477482365707973E-2</v>
      </c>
    </row>
    <row r="69" spans="1:14">
      <c r="A69" s="71" t="s">
        <v>690</v>
      </c>
      <c r="B69" s="74">
        <v>0</v>
      </c>
      <c r="C69" s="74">
        <v>94.43</v>
      </c>
      <c r="D69" s="74">
        <v>92.51</v>
      </c>
      <c r="E69">
        <v>93.99</v>
      </c>
      <c r="F69">
        <v>93.99</v>
      </c>
      <c r="G69">
        <v>18320000</v>
      </c>
      <c r="H69" t="s">
        <v>770</v>
      </c>
      <c r="I69" t="s">
        <v>763</v>
      </c>
      <c r="J69" s="74">
        <v>11</v>
      </c>
      <c r="K69" t="s">
        <v>792</v>
      </c>
      <c r="L69" s="75">
        <v>26267</v>
      </c>
      <c r="M69">
        <v>1</v>
      </c>
      <c r="N69" s="31">
        <v>-1.971214017521903E-2</v>
      </c>
    </row>
    <row r="70" spans="1:14">
      <c r="A70" s="71" t="s">
        <v>689</v>
      </c>
      <c r="B70" s="74">
        <v>0</v>
      </c>
      <c r="C70" s="74">
        <v>102.09</v>
      </c>
      <c r="D70" s="74">
        <v>102.09</v>
      </c>
      <c r="E70">
        <v>102.09</v>
      </c>
      <c r="F70">
        <v>102.09</v>
      </c>
      <c r="G70">
        <v>14040000</v>
      </c>
      <c r="H70" t="s">
        <v>767</v>
      </c>
      <c r="I70" t="s">
        <v>764</v>
      </c>
      <c r="J70" s="74">
        <v>12</v>
      </c>
      <c r="K70" t="s">
        <v>792</v>
      </c>
      <c r="L70" s="75">
        <v>26298</v>
      </c>
      <c r="M70">
        <v>1</v>
      </c>
      <c r="N70" s="31">
        <v>8.617938078519001E-2</v>
      </c>
    </row>
    <row r="71" spans="1:14">
      <c r="A71" s="71" t="s">
        <v>688</v>
      </c>
      <c r="B71" s="74">
        <v>0</v>
      </c>
      <c r="C71" s="74">
        <v>104.88</v>
      </c>
      <c r="D71" s="74">
        <v>103.3</v>
      </c>
      <c r="E71">
        <v>103.94</v>
      </c>
      <c r="F71">
        <v>103.94</v>
      </c>
      <c r="G71">
        <v>18250000</v>
      </c>
      <c r="H71" t="s">
        <v>767</v>
      </c>
      <c r="I71" t="s">
        <v>762</v>
      </c>
      <c r="J71" s="74">
        <v>1</v>
      </c>
      <c r="K71" t="s">
        <v>793</v>
      </c>
      <c r="L71" s="75">
        <v>26329</v>
      </c>
      <c r="M71">
        <v>1</v>
      </c>
      <c r="N71" s="31">
        <v>1.8121265550004841E-2</v>
      </c>
    </row>
    <row r="72" spans="1:14">
      <c r="A72" s="71" t="s">
        <v>687</v>
      </c>
      <c r="B72" s="74">
        <v>0</v>
      </c>
      <c r="C72" s="74">
        <v>117.39</v>
      </c>
      <c r="D72" s="74">
        <v>115.74</v>
      </c>
      <c r="E72">
        <v>116.67</v>
      </c>
      <c r="F72">
        <v>116.67</v>
      </c>
      <c r="G72">
        <v>19340000</v>
      </c>
      <c r="H72" t="s">
        <v>770</v>
      </c>
      <c r="I72" t="s">
        <v>763</v>
      </c>
      <c r="J72" s="74">
        <v>11</v>
      </c>
      <c r="K72" t="s">
        <v>793</v>
      </c>
      <c r="L72" s="75">
        <v>26633</v>
      </c>
      <c r="M72">
        <v>1</v>
      </c>
      <c r="N72" s="31">
        <v>0.12247450452183957</v>
      </c>
    </row>
    <row r="73" spans="1:14">
      <c r="A73" s="71" t="s">
        <v>686</v>
      </c>
      <c r="B73" s="74">
        <v>0</v>
      </c>
      <c r="C73" s="74">
        <v>118.77</v>
      </c>
      <c r="D73" s="74">
        <v>116.7</v>
      </c>
      <c r="E73">
        <v>118.05</v>
      </c>
      <c r="F73">
        <v>118.05</v>
      </c>
      <c r="G73">
        <v>27550000</v>
      </c>
      <c r="H73" t="s">
        <v>769</v>
      </c>
      <c r="I73" t="s">
        <v>764</v>
      </c>
      <c r="J73" s="74">
        <v>12</v>
      </c>
      <c r="K73" t="s">
        <v>793</v>
      </c>
      <c r="L73" s="75">
        <v>26662</v>
      </c>
      <c r="M73">
        <v>1</v>
      </c>
      <c r="N73" s="31">
        <v>1.1828233479043417E-2</v>
      </c>
    </row>
    <row r="74" spans="1:14">
      <c r="A74" s="71" t="s">
        <v>685</v>
      </c>
      <c r="B74" s="74">
        <v>0</v>
      </c>
      <c r="C74" s="74">
        <v>116.84</v>
      </c>
      <c r="D74" s="74">
        <v>115.05</v>
      </c>
      <c r="E74">
        <v>116.03</v>
      </c>
      <c r="F74">
        <v>116.03</v>
      </c>
      <c r="G74">
        <v>14870000</v>
      </c>
      <c r="H74" t="s">
        <v>767</v>
      </c>
      <c r="I74" t="s">
        <v>762</v>
      </c>
      <c r="J74" s="74">
        <v>1</v>
      </c>
      <c r="K74" t="s">
        <v>794</v>
      </c>
      <c r="L74" s="75">
        <v>26695</v>
      </c>
      <c r="M74">
        <v>1</v>
      </c>
      <c r="N74" s="31">
        <v>-1.7111393477340076E-2</v>
      </c>
    </row>
    <row r="75" spans="1:14">
      <c r="A75" s="71" t="s">
        <v>684</v>
      </c>
      <c r="B75" s="74">
        <v>0</v>
      </c>
      <c r="C75" s="74">
        <v>97.55</v>
      </c>
      <c r="D75" s="74">
        <v>95.4</v>
      </c>
      <c r="E75">
        <v>95.96</v>
      </c>
      <c r="F75">
        <v>95.96</v>
      </c>
      <c r="G75">
        <v>15380000</v>
      </c>
      <c r="H75" t="s">
        <v>770</v>
      </c>
      <c r="I75" t="s">
        <v>763</v>
      </c>
      <c r="J75" s="74">
        <v>11</v>
      </c>
      <c r="K75" t="s">
        <v>794</v>
      </c>
      <c r="L75" s="75">
        <v>26998</v>
      </c>
      <c r="M75">
        <v>1</v>
      </c>
      <c r="N75" s="31">
        <v>-0.17297250711023018</v>
      </c>
    </row>
    <row r="76" spans="1:14">
      <c r="A76" s="71" t="s">
        <v>683</v>
      </c>
      <c r="B76" s="74">
        <v>0</v>
      </c>
      <c r="C76" s="74">
        <v>98.3</v>
      </c>
      <c r="D76" s="74">
        <v>95.95</v>
      </c>
      <c r="E76">
        <v>97.55</v>
      </c>
      <c r="F76">
        <v>97.55</v>
      </c>
      <c r="G76">
        <v>23470000</v>
      </c>
      <c r="H76" t="s">
        <v>767</v>
      </c>
      <c r="I76" t="s">
        <v>764</v>
      </c>
      <c r="J76" s="74">
        <v>12</v>
      </c>
      <c r="K76" t="s">
        <v>794</v>
      </c>
      <c r="L76" s="75">
        <v>27029</v>
      </c>
      <c r="M76">
        <v>1</v>
      </c>
      <c r="N76" s="31">
        <v>1.6569403918299329E-2</v>
      </c>
    </row>
    <row r="77" spans="1:14">
      <c r="A77" s="71" t="s">
        <v>682</v>
      </c>
      <c r="B77" s="74">
        <v>0</v>
      </c>
      <c r="C77" s="74">
        <v>98.06</v>
      </c>
      <c r="D77" s="74">
        <v>96.11</v>
      </c>
      <c r="E77">
        <v>96.57</v>
      </c>
      <c r="F77">
        <v>96.57</v>
      </c>
      <c r="G77">
        <v>14020000</v>
      </c>
      <c r="H77" t="s">
        <v>767</v>
      </c>
      <c r="I77" t="s">
        <v>762</v>
      </c>
      <c r="J77" s="74">
        <v>1</v>
      </c>
      <c r="K77" t="s">
        <v>795</v>
      </c>
      <c r="L77" s="75">
        <v>27060</v>
      </c>
      <c r="M77">
        <v>1</v>
      </c>
      <c r="N77" s="31">
        <v>-1.0046130189646377E-2</v>
      </c>
    </row>
    <row r="78" spans="1:14">
      <c r="A78" s="71" t="s">
        <v>681</v>
      </c>
      <c r="B78" s="74">
        <v>0</v>
      </c>
      <c r="C78" s="74">
        <v>70.489999999999995</v>
      </c>
      <c r="D78" s="74">
        <v>69.180000000000007</v>
      </c>
      <c r="E78">
        <v>69.97</v>
      </c>
      <c r="F78">
        <v>69.97</v>
      </c>
      <c r="G78">
        <v>7400000</v>
      </c>
      <c r="H78" t="s">
        <v>769</v>
      </c>
      <c r="I78" t="s">
        <v>763</v>
      </c>
      <c r="J78" s="74">
        <v>11</v>
      </c>
      <c r="K78" t="s">
        <v>795</v>
      </c>
      <c r="L78" s="75">
        <v>27362</v>
      </c>
      <c r="M78">
        <v>1</v>
      </c>
      <c r="N78" s="31">
        <v>-0.27544786165475815</v>
      </c>
    </row>
    <row r="79" spans="1:14">
      <c r="A79" s="71" t="s">
        <v>680</v>
      </c>
      <c r="B79" s="74">
        <v>0</v>
      </c>
      <c r="C79" s="74">
        <v>69.040000000000006</v>
      </c>
      <c r="D79" s="74">
        <v>67.150000000000006</v>
      </c>
      <c r="E79">
        <v>68.56</v>
      </c>
      <c r="F79">
        <v>68.56</v>
      </c>
      <c r="G79">
        <v>20970000</v>
      </c>
      <c r="H79" t="s">
        <v>767</v>
      </c>
      <c r="I79" t="s">
        <v>764</v>
      </c>
      <c r="J79" s="74">
        <v>12</v>
      </c>
      <c r="K79" t="s">
        <v>795</v>
      </c>
      <c r="L79" s="75">
        <v>27394</v>
      </c>
      <c r="M79">
        <v>1</v>
      </c>
      <c r="N79" s="31">
        <v>-2.0151493497213045E-2</v>
      </c>
    </row>
    <row r="80" spans="1:14">
      <c r="A80" s="71" t="s">
        <v>679</v>
      </c>
      <c r="B80" s="74">
        <v>0</v>
      </c>
      <c r="C80" s="74">
        <v>77.72</v>
      </c>
      <c r="D80" s="74">
        <v>75.41</v>
      </c>
      <c r="E80">
        <v>76.98</v>
      </c>
      <c r="F80">
        <v>76.98</v>
      </c>
      <c r="G80">
        <v>24640000</v>
      </c>
      <c r="H80" t="s">
        <v>767</v>
      </c>
      <c r="I80" t="s">
        <v>762</v>
      </c>
      <c r="J80" s="74">
        <v>1</v>
      </c>
      <c r="K80" t="s">
        <v>796</v>
      </c>
      <c r="L80" s="75">
        <v>27425</v>
      </c>
      <c r="M80">
        <v>1</v>
      </c>
      <c r="N80" s="31">
        <v>0.12281213535589267</v>
      </c>
    </row>
    <row r="81" spans="1:14">
      <c r="A81" s="71" t="s">
        <v>678</v>
      </c>
      <c r="B81" s="74">
        <v>0</v>
      </c>
      <c r="C81" s="74">
        <v>91.74</v>
      </c>
      <c r="D81" s="74">
        <v>90.44</v>
      </c>
      <c r="E81">
        <v>91.24</v>
      </c>
      <c r="F81">
        <v>91.24</v>
      </c>
      <c r="G81">
        <v>12870000</v>
      </c>
      <c r="H81" t="s">
        <v>766</v>
      </c>
      <c r="I81" t="s">
        <v>763</v>
      </c>
      <c r="J81" s="74">
        <v>11</v>
      </c>
      <c r="K81" t="s">
        <v>796</v>
      </c>
      <c r="L81" s="75">
        <v>27726</v>
      </c>
      <c r="M81">
        <v>1</v>
      </c>
      <c r="N81" s="31">
        <v>0.185242920239023</v>
      </c>
    </row>
    <row r="82" spans="1:14">
      <c r="A82" s="71" t="s">
        <v>677</v>
      </c>
      <c r="B82" s="74">
        <v>0</v>
      </c>
      <c r="C82" s="74">
        <v>90.75</v>
      </c>
      <c r="D82" s="74">
        <v>89.17</v>
      </c>
      <c r="E82">
        <v>90.19</v>
      </c>
      <c r="F82">
        <v>90.19</v>
      </c>
      <c r="G82">
        <v>16970000</v>
      </c>
      <c r="H82" t="s">
        <v>767</v>
      </c>
      <c r="I82" t="s">
        <v>764</v>
      </c>
      <c r="J82" s="74">
        <v>12</v>
      </c>
      <c r="K82" t="s">
        <v>796</v>
      </c>
      <c r="L82" s="75">
        <v>27759</v>
      </c>
      <c r="M82">
        <v>1</v>
      </c>
      <c r="N82" s="31">
        <v>-1.1508110477860557E-2</v>
      </c>
    </row>
    <row r="83" spans="1:14">
      <c r="A83" s="71" t="s">
        <v>676</v>
      </c>
      <c r="B83" s="74">
        <v>0</v>
      </c>
      <c r="C83" s="74">
        <v>101.99</v>
      </c>
      <c r="D83" s="74">
        <v>99.94</v>
      </c>
      <c r="E83">
        <v>100.86</v>
      </c>
      <c r="F83">
        <v>100.86</v>
      </c>
      <c r="G83">
        <v>38510000</v>
      </c>
      <c r="H83" t="s">
        <v>770</v>
      </c>
      <c r="I83" t="s">
        <v>762</v>
      </c>
      <c r="J83" s="74">
        <v>1</v>
      </c>
      <c r="K83" t="s">
        <v>797</v>
      </c>
      <c r="L83" s="75">
        <v>27789</v>
      </c>
      <c r="M83">
        <v>1</v>
      </c>
      <c r="N83" s="31">
        <v>0.11830579886905424</v>
      </c>
    </row>
    <row r="84" spans="1:14">
      <c r="A84" s="71" t="s">
        <v>675</v>
      </c>
      <c r="B84" s="74">
        <v>0</v>
      </c>
      <c r="C84" s="74">
        <v>102.72</v>
      </c>
      <c r="D84" s="74">
        <v>101.46</v>
      </c>
      <c r="E84">
        <v>102.1</v>
      </c>
      <c r="F84">
        <v>102.1</v>
      </c>
      <c r="G84">
        <v>17030000</v>
      </c>
      <c r="H84" t="s">
        <v>770</v>
      </c>
      <c r="I84" t="s">
        <v>763</v>
      </c>
      <c r="J84" s="74">
        <v>11</v>
      </c>
      <c r="K84" t="s">
        <v>797</v>
      </c>
      <c r="L84" s="75">
        <v>28094</v>
      </c>
      <c r="M84">
        <v>1</v>
      </c>
      <c r="N84" s="31">
        <v>1.2294269284156206E-2</v>
      </c>
    </row>
    <row r="85" spans="1:14">
      <c r="A85" s="71" t="s">
        <v>674</v>
      </c>
      <c r="B85" s="74">
        <v>0</v>
      </c>
      <c r="C85" s="74">
        <v>107.82</v>
      </c>
      <c r="D85" s="74">
        <v>106.55</v>
      </c>
      <c r="E85">
        <v>107.46</v>
      </c>
      <c r="F85">
        <v>107.46</v>
      </c>
      <c r="G85">
        <v>19170000</v>
      </c>
      <c r="H85" t="s">
        <v>767</v>
      </c>
      <c r="I85" t="s">
        <v>764</v>
      </c>
      <c r="J85" s="74">
        <v>12</v>
      </c>
      <c r="K85" t="s">
        <v>797</v>
      </c>
      <c r="L85" s="75">
        <v>28125</v>
      </c>
      <c r="M85">
        <v>1</v>
      </c>
      <c r="N85" s="31">
        <v>5.2497551420176293E-2</v>
      </c>
    </row>
    <row r="86" spans="1:14">
      <c r="A86" s="71" t="s">
        <v>673</v>
      </c>
      <c r="B86" s="74">
        <v>0</v>
      </c>
      <c r="C86" s="74">
        <v>102.44</v>
      </c>
      <c r="D86" s="74">
        <v>100.91</v>
      </c>
      <c r="E86">
        <v>102.03</v>
      </c>
      <c r="F86">
        <v>102.03</v>
      </c>
      <c r="G86">
        <v>22920000</v>
      </c>
      <c r="H86" t="s">
        <v>767</v>
      </c>
      <c r="I86" t="s">
        <v>762</v>
      </c>
      <c r="J86" s="74">
        <v>1</v>
      </c>
      <c r="K86" t="s">
        <v>798</v>
      </c>
      <c r="L86" s="75">
        <v>28156</v>
      </c>
      <c r="M86">
        <v>1</v>
      </c>
      <c r="N86" s="31">
        <v>-5.0530429927414786E-2</v>
      </c>
    </row>
    <row r="87" spans="1:14">
      <c r="A87" s="71" t="s">
        <v>672</v>
      </c>
      <c r="B87" s="74">
        <v>0</v>
      </c>
      <c r="C87" s="74">
        <v>95.17</v>
      </c>
      <c r="D87" s="74">
        <v>93.78</v>
      </c>
      <c r="E87">
        <v>94.83</v>
      </c>
      <c r="F87">
        <v>94.83</v>
      </c>
      <c r="G87">
        <v>22670000</v>
      </c>
      <c r="H87" t="s">
        <v>770</v>
      </c>
      <c r="I87" t="s">
        <v>763</v>
      </c>
      <c r="J87" s="74">
        <v>11</v>
      </c>
      <c r="K87" t="s">
        <v>798</v>
      </c>
      <c r="L87" s="75">
        <v>28459</v>
      </c>
      <c r="M87">
        <v>1</v>
      </c>
      <c r="N87" s="31">
        <v>-7.0567480152896239E-2</v>
      </c>
    </row>
    <row r="88" spans="1:14">
      <c r="A88" s="71" t="s">
        <v>671</v>
      </c>
      <c r="B88" s="74">
        <v>0</v>
      </c>
      <c r="C88" s="74">
        <v>95.67</v>
      </c>
      <c r="D88" s="74">
        <v>94.44</v>
      </c>
      <c r="E88">
        <v>95.1</v>
      </c>
      <c r="F88">
        <v>95.1</v>
      </c>
      <c r="G88">
        <v>23560000</v>
      </c>
      <c r="H88" t="s">
        <v>770</v>
      </c>
      <c r="I88" t="s">
        <v>764</v>
      </c>
      <c r="J88" s="74">
        <v>12</v>
      </c>
      <c r="K88" t="s">
        <v>798</v>
      </c>
      <c r="L88" s="75">
        <v>28489</v>
      </c>
      <c r="M88">
        <v>1</v>
      </c>
      <c r="N88" s="31">
        <v>2.8472002530844252E-3</v>
      </c>
    </row>
    <row r="89" spans="1:14">
      <c r="A89" s="71" t="s">
        <v>670</v>
      </c>
      <c r="B89" s="74">
        <v>0</v>
      </c>
      <c r="C89" s="74">
        <v>89.92</v>
      </c>
      <c r="D89" s="74">
        <v>88.61</v>
      </c>
      <c r="E89">
        <v>89.25</v>
      </c>
      <c r="F89">
        <v>89.25</v>
      </c>
      <c r="G89">
        <v>19870000</v>
      </c>
      <c r="H89" t="s">
        <v>767</v>
      </c>
      <c r="I89" t="s">
        <v>762</v>
      </c>
      <c r="J89" s="74">
        <v>1</v>
      </c>
      <c r="K89" t="s">
        <v>799</v>
      </c>
      <c r="L89" s="75">
        <v>28521</v>
      </c>
      <c r="M89">
        <v>1</v>
      </c>
      <c r="N89" s="31">
        <v>-6.1514195583596158E-2</v>
      </c>
    </row>
    <row r="90" spans="1:14">
      <c r="A90" s="71" t="s">
        <v>669</v>
      </c>
      <c r="B90" s="74">
        <v>0</v>
      </c>
      <c r="C90" s="74">
        <v>94.94</v>
      </c>
      <c r="D90" s="74">
        <v>93.29</v>
      </c>
      <c r="E90">
        <v>94.7</v>
      </c>
      <c r="F90">
        <v>94.7</v>
      </c>
      <c r="G90">
        <v>19900000</v>
      </c>
      <c r="H90" t="s">
        <v>770</v>
      </c>
      <c r="I90" t="s">
        <v>763</v>
      </c>
      <c r="J90" s="74">
        <v>11</v>
      </c>
      <c r="K90" t="s">
        <v>799</v>
      </c>
      <c r="L90" s="75">
        <v>28824</v>
      </c>
      <c r="M90">
        <v>1</v>
      </c>
      <c r="N90" s="31">
        <v>6.1064425770308156E-2</v>
      </c>
    </row>
    <row r="91" spans="1:14">
      <c r="A91" s="71" t="s">
        <v>668</v>
      </c>
      <c r="B91" s="74">
        <v>0</v>
      </c>
      <c r="C91" s="74">
        <v>97.03</v>
      </c>
      <c r="D91" s="74">
        <v>95.48</v>
      </c>
      <c r="E91">
        <v>96.11</v>
      </c>
      <c r="F91">
        <v>96.11</v>
      </c>
      <c r="G91">
        <v>30030000</v>
      </c>
      <c r="H91" t="s">
        <v>769</v>
      </c>
      <c r="I91" t="s">
        <v>764</v>
      </c>
      <c r="J91" s="74">
        <v>12</v>
      </c>
      <c r="K91" t="s">
        <v>799</v>
      </c>
      <c r="L91" s="75">
        <v>28853</v>
      </c>
      <c r="M91">
        <v>1</v>
      </c>
      <c r="N91" s="31">
        <v>1.4889123548046427E-2</v>
      </c>
    </row>
    <row r="92" spans="1:14">
      <c r="A92" s="71" t="s">
        <v>667</v>
      </c>
      <c r="B92" s="74">
        <v>0</v>
      </c>
      <c r="C92" s="74">
        <v>101.41</v>
      </c>
      <c r="D92" s="74">
        <v>99.47</v>
      </c>
      <c r="E92">
        <v>99.93</v>
      </c>
      <c r="F92">
        <v>99.93</v>
      </c>
      <c r="G92">
        <v>30330000</v>
      </c>
      <c r="H92" t="s">
        <v>767</v>
      </c>
      <c r="I92" t="s">
        <v>762</v>
      </c>
      <c r="J92" s="74">
        <v>1</v>
      </c>
      <c r="K92" t="s">
        <v>800</v>
      </c>
      <c r="L92" s="75">
        <v>28886</v>
      </c>
      <c r="M92">
        <v>1</v>
      </c>
      <c r="N92" s="31">
        <v>3.9746124232650164E-2</v>
      </c>
    </row>
    <row r="93" spans="1:14">
      <c r="A93" s="71" t="s">
        <v>666</v>
      </c>
      <c r="B93" s="74">
        <v>0</v>
      </c>
      <c r="C93" s="74">
        <v>107.16</v>
      </c>
      <c r="D93" s="74">
        <v>105.56</v>
      </c>
      <c r="E93">
        <v>106.16</v>
      </c>
      <c r="F93">
        <v>106.16</v>
      </c>
      <c r="G93">
        <v>30480000</v>
      </c>
      <c r="H93" t="s">
        <v>770</v>
      </c>
      <c r="I93" t="s">
        <v>763</v>
      </c>
      <c r="J93" s="74">
        <v>11</v>
      </c>
      <c r="K93" t="s">
        <v>800</v>
      </c>
      <c r="L93" s="75">
        <v>29189</v>
      </c>
      <c r="M93">
        <v>1</v>
      </c>
      <c r="N93" s="31">
        <v>6.2343640548383761E-2</v>
      </c>
    </row>
    <row r="94" spans="1:14">
      <c r="A94" s="71" t="s">
        <v>665</v>
      </c>
      <c r="B94" s="74">
        <v>0</v>
      </c>
      <c r="C94" s="74">
        <v>108.53</v>
      </c>
      <c r="D94" s="74">
        <v>107.26</v>
      </c>
      <c r="E94">
        <v>107.94</v>
      </c>
      <c r="F94">
        <v>107.94</v>
      </c>
      <c r="G94">
        <v>31530000</v>
      </c>
      <c r="H94" t="s">
        <v>767</v>
      </c>
      <c r="I94" t="s">
        <v>764</v>
      </c>
      <c r="J94" s="74">
        <v>12</v>
      </c>
      <c r="K94" t="s">
        <v>800</v>
      </c>
      <c r="L94" s="75">
        <v>29220</v>
      </c>
      <c r="M94">
        <v>1</v>
      </c>
      <c r="N94" s="31">
        <v>1.6767143933685016E-2</v>
      </c>
    </row>
    <row r="95" spans="1:14">
      <c r="A95" s="71" t="s">
        <v>664</v>
      </c>
      <c r="B95" s="74">
        <v>0</v>
      </c>
      <c r="C95" s="74">
        <v>117.17</v>
      </c>
      <c r="D95" s="74">
        <v>113.78</v>
      </c>
      <c r="E95">
        <v>114.16</v>
      </c>
      <c r="F95">
        <v>114.16</v>
      </c>
      <c r="G95">
        <v>65900000</v>
      </c>
      <c r="H95" t="s">
        <v>767</v>
      </c>
      <c r="I95" t="s">
        <v>762</v>
      </c>
      <c r="J95" s="74">
        <v>1</v>
      </c>
      <c r="K95" t="s">
        <v>801</v>
      </c>
      <c r="L95" s="75">
        <v>29251</v>
      </c>
      <c r="M95">
        <v>1</v>
      </c>
      <c r="N95" s="31">
        <v>5.7624606262738548E-2</v>
      </c>
    </row>
    <row r="96" spans="1:14">
      <c r="A96" s="71" t="s">
        <v>663</v>
      </c>
      <c r="B96" s="74">
        <v>0</v>
      </c>
      <c r="C96" s="74">
        <v>141.54</v>
      </c>
      <c r="D96" s="74">
        <v>139</v>
      </c>
      <c r="E96">
        <v>140.52000000000001</v>
      </c>
      <c r="F96">
        <v>140.52000000000001</v>
      </c>
      <c r="G96">
        <v>34240000</v>
      </c>
      <c r="H96" t="s">
        <v>766</v>
      </c>
      <c r="I96" t="s">
        <v>763</v>
      </c>
      <c r="J96" s="74">
        <v>11</v>
      </c>
      <c r="K96" t="s">
        <v>801</v>
      </c>
      <c r="L96" s="75">
        <v>29553</v>
      </c>
      <c r="M96">
        <v>1</v>
      </c>
      <c r="N96" s="31">
        <v>0.23090399439383336</v>
      </c>
    </row>
    <row r="97" spans="1:14">
      <c r="A97" s="71" t="s">
        <v>662</v>
      </c>
      <c r="B97" s="74">
        <v>0</v>
      </c>
      <c r="C97" s="74">
        <v>136.76</v>
      </c>
      <c r="D97" s="74">
        <v>134.29</v>
      </c>
      <c r="E97">
        <v>135.76</v>
      </c>
      <c r="F97">
        <v>135.76</v>
      </c>
      <c r="G97">
        <v>41210000</v>
      </c>
      <c r="H97" t="s">
        <v>767</v>
      </c>
      <c r="I97" t="s">
        <v>764</v>
      </c>
      <c r="J97" s="74">
        <v>12</v>
      </c>
      <c r="K97" t="s">
        <v>801</v>
      </c>
      <c r="L97" s="75">
        <v>29586</v>
      </c>
      <c r="M97">
        <v>1</v>
      </c>
      <c r="N97" s="31">
        <v>-3.3874181611158689E-2</v>
      </c>
    </row>
    <row r="98" spans="1:14">
      <c r="A98" s="71" t="s">
        <v>661</v>
      </c>
      <c r="B98" s="74">
        <v>0</v>
      </c>
      <c r="C98" s="74">
        <v>131.65</v>
      </c>
      <c r="D98" s="74">
        <v>128.61000000000001</v>
      </c>
      <c r="E98">
        <v>129.55000000000001</v>
      </c>
      <c r="F98">
        <v>129.55000000000001</v>
      </c>
      <c r="G98">
        <v>41160000</v>
      </c>
      <c r="H98" t="s">
        <v>770</v>
      </c>
      <c r="I98" t="s">
        <v>762</v>
      </c>
      <c r="J98" s="74">
        <v>1</v>
      </c>
      <c r="K98" t="s">
        <v>802</v>
      </c>
      <c r="L98" s="75">
        <v>29616</v>
      </c>
      <c r="M98">
        <v>1</v>
      </c>
      <c r="N98" s="31">
        <v>-4.5742486741308042E-2</v>
      </c>
    </row>
    <row r="99" spans="1:14">
      <c r="A99" s="71" t="s">
        <v>660</v>
      </c>
      <c r="B99" s="74">
        <v>0</v>
      </c>
      <c r="C99" s="74">
        <v>126.97</v>
      </c>
      <c r="D99" s="74">
        <v>124.18</v>
      </c>
      <c r="E99">
        <v>126.35</v>
      </c>
      <c r="F99">
        <v>126.35</v>
      </c>
      <c r="G99">
        <v>47580000</v>
      </c>
      <c r="H99" t="s">
        <v>770</v>
      </c>
      <c r="I99" t="s">
        <v>763</v>
      </c>
      <c r="J99" s="74">
        <v>11</v>
      </c>
      <c r="K99" t="s">
        <v>802</v>
      </c>
      <c r="L99" s="75">
        <v>29920</v>
      </c>
      <c r="M99">
        <v>1</v>
      </c>
      <c r="N99" s="31">
        <v>-2.4700887688151422E-2</v>
      </c>
    </row>
    <row r="100" spans="1:14">
      <c r="A100" s="71" t="s">
        <v>659</v>
      </c>
      <c r="B100" s="74">
        <v>0</v>
      </c>
      <c r="C100" s="74">
        <v>123.42</v>
      </c>
      <c r="D100" s="74">
        <v>121.57</v>
      </c>
      <c r="E100">
        <v>122.55</v>
      </c>
      <c r="F100">
        <v>122.55</v>
      </c>
      <c r="G100">
        <v>40780000</v>
      </c>
      <c r="H100" t="s">
        <v>767</v>
      </c>
      <c r="I100" t="s">
        <v>764</v>
      </c>
      <c r="J100" s="74">
        <v>12</v>
      </c>
      <c r="K100" t="s">
        <v>802</v>
      </c>
      <c r="L100" s="75">
        <v>29951</v>
      </c>
      <c r="M100">
        <v>1</v>
      </c>
      <c r="N100" s="31">
        <v>-3.007518796992479E-2</v>
      </c>
    </row>
    <row r="101" spans="1:14">
      <c r="A101" s="71" t="s">
        <v>658</v>
      </c>
      <c r="B101" s="74">
        <v>0</v>
      </c>
      <c r="C101" s="74">
        <v>121.38</v>
      </c>
      <c r="D101" s="74">
        <v>118.64</v>
      </c>
      <c r="E101">
        <v>120.4</v>
      </c>
      <c r="F101">
        <v>120.4</v>
      </c>
      <c r="G101">
        <v>73400000</v>
      </c>
      <c r="H101" t="s">
        <v>769</v>
      </c>
      <c r="I101" t="s">
        <v>762</v>
      </c>
      <c r="J101" s="74">
        <v>1</v>
      </c>
      <c r="K101" t="s">
        <v>803</v>
      </c>
      <c r="L101" s="75">
        <v>29980</v>
      </c>
      <c r="M101">
        <v>1</v>
      </c>
      <c r="N101" s="31">
        <v>-1.7543859649122737E-2</v>
      </c>
    </row>
    <row r="102" spans="1:14">
      <c r="A102" s="71" t="s">
        <v>657</v>
      </c>
      <c r="B102" s="74">
        <v>134.19999999999999</v>
      </c>
      <c r="C102" s="74">
        <v>138.53</v>
      </c>
      <c r="D102" s="74">
        <v>134.19</v>
      </c>
      <c r="E102">
        <v>138.53</v>
      </c>
      <c r="F102">
        <v>138.53</v>
      </c>
      <c r="G102">
        <v>93470000</v>
      </c>
      <c r="H102" t="s">
        <v>770</v>
      </c>
      <c r="I102" t="s">
        <v>763</v>
      </c>
      <c r="J102" s="74">
        <v>11</v>
      </c>
      <c r="K102" t="s">
        <v>803</v>
      </c>
      <c r="L102" s="75">
        <v>30285</v>
      </c>
      <c r="M102">
        <v>1</v>
      </c>
      <c r="N102" s="31">
        <v>0.15058139534883716</v>
      </c>
    </row>
    <row r="103" spans="1:14">
      <c r="A103" s="71" t="s">
        <v>656</v>
      </c>
      <c r="B103" s="74">
        <v>140.34</v>
      </c>
      <c r="C103" s="74">
        <v>140.78</v>
      </c>
      <c r="D103" s="74">
        <v>140.27000000000001</v>
      </c>
      <c r="E103">
        <v>140.63999999999999</v>
      </c>
      <c r="F103">
        <v>140.63999999999999</v>
      </c>
      <c r="G103">
        <v>42110000</v>
      </c>
      <c r="H103" t="s">
        <v>767</v>
      </c>
      <c r="I103" t="s">
        <v>764</v>
      </c>
      <c r="J103" s="74">
        <v>12</v>
      </c>
      <c r="K103" t="s">
        <v>803</v>
      </c>
      <c r="L103" s="75">
        <v>30316</v>
      </c>
      <c r="M103">
        <v>1</v>
      </c>
      <c r="N103" s="31">
        <v>1.5231357828629071E-2</v>
      </c>
    </row>
    <row r="104" spans="1:14">
      <c r="A104" s="71" t="s">
        <v>655</v>
      </c>
      <c r="B104" s="74">
        <v>144.51</v>
      </c>
      <c r="C104" s="74">
        <v>145.30000000000001</v>
      </c>
      <c r="D104" s="74">
        <v>143.93</v>
      </c>
      <c r="E104">
        <v>145.30000000000001</v>
      </c>
      <c r="F104">
        <v>145.30000000000001</v>
      </c>
      <c r="G104">
        <v>67140000</v>
      </c>
      <c r="H104" t="s">
        <v>767</v>
      </c>
      <c r="I104" t="s">
        <v>762</v>
      </c>
      <c r="J104" s="74">
        <v>1</v>
      </c>
      <c r="K104" t="s">
        <v>804</v>
      </c>
      <c r="L104" s="75">
        <v>30347</v>
      </c>
      <c r="M104">
        <v>1</v>
      </c>
      <c r="N104" s="31">
        <v>3.3134243458475723E-2</v>
      </c>
    </row>
    <row r="105" spans="1:14">
      <c r="A105" s="71" t="s">
        <v>654</v>
      </c>
      <c r="B105" s="74">
        <v>167.91</v>
      </c>
      <c r="C105" s="74">
        <v>168.07</v>
      </c>
      <c r="D105" s="74">
        <v>166.33</v>
      </c>
      <c r="E105">
        <v>166.4</v>
      </c>
      <c r="F105">
        <v>166.4</v>
      </c>
      <c r="G105">
        <v>120130000</v>
      </c>
      <c r="H105" t="s">
        <v>770</v>
      </c>
      <c r="I105" t="s">
        <v>763</v>
      </c>
      <c r="J105" s="74">
        <v>11</v>
      </c>
      <c r="K105" t="s">
        <v>804</v>
      </c>
      <c r="L105" s="75">
        <v>30650</v>
      </c>
      <c r="M105">
        <v>1</v>
      </c>
      <c r="N105" s="31">
        <v>0.145216792842395</v>
      </c>
    </row>
    <row r="106" spans="1:14">
      <c r="A106" s="71" t="s">
        <v>653</v>
      </c>
      <c r="B106" s="74">
        <v>164.86</v>
      </c>
      <c r="C106" s="74">
        <v>165.05</v>
      </c>
      <c r="D106" s="74">
        <v>164.58</v>
      </c>
      <c r="E106">
        <v>164.93</v>
      </c>
      <c r="F106">
        <v>164.93</v>
      </c>
      <c r="G106">
        <v>71840000</v>
      </c>
      <c r="H106" t="s">
        <v>770</v>
      </c>
      <c r="I106" t="s">
        <v>764</v>
      </c>
      <c r="J106" s="74">
        <v>12</v>
      </c>
      <c r="K106" t="s">
        <v>804</v>
      </c>
      <c r="L106" s="75">
        <v>30680</v>
      </c>
      <c r="M106">
        <v>1</v>
      </c>
      <c r="N106" s="31">
        <v>-8.8341346153846083E-3</v>
      </c>
    </row>
    <row r="107" spans="1:14">
      <c r="A107" s="71" t="s">
        <v>652</v>
      </c>
      <c r="B107" s="74">
        <v>162.87</v>
      </c>
      <c r="C107" s="74">
        <v>163.6</v>
      </c>
      <c r="D107" s="74">
        <v>162.03</v>
      </c>
      <c r="E107">
        <v>163.41</v>
      </c>
      <c r="F107">
        <v>163.41</v>
      </c>
      <c r="G107">
        <v>113510000</v>
      </c>
      <c r="H107" t="s">
        <v>767</v>
      </c>
      <c r="I107" t="s">
        <v>762</v>
      </c>
      <c r="J107" s="74">
        <v>1</v>
      </c>
      <c r="K107" t="s">
        <v>805</v>
      </c>
      <c r="L107" s="75">
        <v>30712</v>
      </c>
      <c r="M107">
        <v>1</v>
      </c>
      <c r="N107" s="31">
        <v>-9.2160310434730493E-3</v>
      </c>
    </row>
    <row r="108" spans="1:14">
      <c r="A108" s="71" t="s">
        <v>651</v>
      </c>
      <c r="B108" s="74">
        <v>163.91</v>
      </c>
      <c r="C108" s="74">
        <v>163.91</v>
      </c>
      <c r="D108" s="74">
        <v>162.99</v>
      </c>
      <c r="E108">
        <v>163.58000000000001</v>
      </c>
      <c r="F108">
        <v>163.58000000000001</v>
      </c>
      <c r="G108">
        <v>77580000</v>
      </c>
      <c r="H108" t="s">
        <v>770</v>
      </c>
      <c r="I108" t="s">
        <v>763</v>
      </c>
      <c r="J108" s="74">
        <v>11</v>
      </c>
      <c r="K108" t="s">
        <v>805</v>
      </c>
      <c r="L108" s="75">
        <v>31016</v>
      </c>
      <c r="M108">
        <v>1</v>
      </c>
      <c r="N108" s="31">
        <v>1.0403280093018536E-3</v>
      </c>
    </row>
    <row r="109" spans="1:14">
      <c r="A109" s="71" t="s">
        <v>650</v>
      </c>
      <c r="B109" s="74">
        <v>166.26</v>
      </c>
      <c r="C109" s="74">
        <v>167.34</v>
      </c>
      <c r="D109" s="74">
        <v>166.06</v>
      </c>
      <c r="E109">
        <v>167.24</v>
      </c>
      <c r="F109">
        <v>167.24</v>
      </c>
      <c r="G109">
        <v>80260000</v>
      </c>
      <c r="H109" t="s">
        <v>767</v>
      </c>
      <c r="I109" t="s">
        <v>764</v>
      </c>
      <c r="J109" s="74">
        <v>12</v>
      </c>
      <c r="K109" t="s">
        <v>805</v>
      </c>
      <c r="L109" s="75">
        <v>31047</v>
      </c>
      <c r="M109">
        <v>1</v>
      </c>
      <c r="N109" s="31">
        <v>2.2374373395280575E-2</v>
      </c>
    </row>
    <row r="110" spans="1:14">
      <c r="A110" s="71" t="s">
        <v>649</v>
      </c>
      <c r="B110" s="74">
        <v>179.39</v>
      </c>
      <c r="C110" s="74">
        <v>179.83</v>
      </c>
      <c r="D110" s="74">
        <v>178.56</v>
      </c>
      <c r="E110">
        <v>179.63</v>
      </c>
      <c r="F110">
        <v>179.63</v>
      </c>
      <c r="G110">
        <v>132500000</v>
      </c>
      <c r="H110" t="s">
        <v>767</v>
      </c>
      <c r="I110" t="s">
        <v>762</v>
      </c>
      <c r="J110" s="74">
        <v>1</v>
      </c>
      <c r="K110" t="s">
        <v>806</v>
      </c>
      <c r="L110" s="75">
        <v>31078</v>
      </c>
      <c r="M110">
        <v>1</v>
      </c>
      <c r="N110" s="31">
        <v>7.4085147093996565E-2</v>
      </c>
    </row>
    <row r="111" spans="1:14">
      <c r="A111" s="71" t="s">
        <v>648</v>
      </c>
      <c r="B111" s="74">
        <v>202.54</v>
      </c>
      <c r="C111" s="74">
        <v>203.4</v>
      </c>
      <c r="D111" s="74">
        <v>201.92</v>
      </c>
      <c r="E111">
        <v>202.17</v>
      </c>
      <c r="F111">
        <v>202.17</v>
      </c>
      <c r="G111">
        <v>84060000</v>
      </c>
      <c r="H111" t="s">
        <v>769</v>
      </c>
      <c r="I111" t="s">
        <v>763</v>
      </c>
      <c r="J111" s="74">
        <v>11</v>
      </c>
      <c r="K111" t="s">
        <v>806</v>
      </c>
      <c r="L111" s="75">
        <v>31380</v>
      </c>
      <c r="M111">
        <v>1</v>
      </c>
      <c r="N111" s="31">
        <v>0.1254801536491677</v>
      </c>
    </row>
    <row r="112" spans="1:14">
      <c r="A112" s="71" t="s">
        <v>647</v>
      </c>
      <c r="B112" s="74">
        <v>210.68</v>
      </c>
      <c r="C112" s="74">
        <v>211.61</v>
      </c>
      <c r="D112" s="74">
        <v>210.68</v>
      </c>
      <c r="E112">
        <v>211.28</v>
      </c>
      <c r="F112">
        <v>211.28</v>
      </c>
      <c r="G112">
        <v>112700000</v>
      </c>
      <c r="H112" t="s">
        <v>767</v>
      </c>
      <c r="I112" t="s">
        <v>764</v>
      </c>
      <c r="J112" s="74">
        <v>12</v>
      </c>
      <c r="K112" t="s">
        <v>806</v>
      </c>
      <c r="L112" s="75">
        <v>31412</v>
      </c>
      <c r="M112">
        <v>1</v>
      </c>
      <c r="N112" s="31">
        <v>4.5061087203838425E-2</v>
      </c>
    </row>
    <row r="113" spans="1:14">
      <c r="A113" s="71" t="s">
        <v>646</v>
      </c>
      <c r="B113" s="74">
        <v>209.33</v>
      </c>
      <c r="C113" s="74">
        <v>212.42</v>
      </c>
      <c r="D113" s="74">
        <v>209.19</v>
      </c>
      <c r="E113">
        <v>211.78</v>
      </c>
      <c r="F113">
        <v>211.78</v>
      </c>
      <c r="G113">
        <v>143500000</v>
      </c>
      <c r="H113" t="s">
        <v>767</v>
      </c>
      <c r="I113" t="s">
        <v>762</v>
      </c>
      <c r="J113" s="74">
        <v>1</v>
      </c>
      <c r="K113" t="s">
        <v>807</v>
      </c>
      <c r="L113" s="75">
        <v>31443</v>
      </c>
      <c r="M113">
        <v>1</v>
      </c>
      <c r="N113" s="31">
        <v>2.3665278303672851E-3</v>
      </c>
    </row>
    <row r="114" spans="1:14">
      <c r="A114" s="71" t="s">
        <v>645</v>
      </c>
      <c r="B114" s="74">
        <v>248.82</v>
      </c>
      <c r="C114" s="74">
        <v>249.22</v>
      </c>
      <c r="D114" s="74">
        <v>248.07</v>
      </c>
      <c r="E114">
        <v>249.22</v>
      </c>
      <c r="F114">
        <v>249.22</v>
      </c>
      <c r="G114">
        <v>93530000</v>
      </c>
      <c r="H114" t="s">
        <v>766</v>
      </c>
      <c r="I114" t="s">
        <v>763</v>
      </c>
      <c r="J114" s="74">
        <v>11</v>
      </c>
      <c r="K114" t="s">
        <v>807</v>
      </c>
      <c r="L114" s="75">
        <v>31744</v>
      </c>
      <c r="M114">
        <v>1</v>
      </c>
      <c r="N114" s="31">
        <v>0.17678723203324204</v>
      </c>
    </row>
    <row r="115" spans="1:14">
      <c r="A115" s="71" t="s">
        <v>644</v>
      </c>
      <c r="B115" s="74">
        <v>243.37</v>
      </c>
      <c r="C115" s="74">
        <v>244.03</v>
      </c>
      <c r="D115" s="74">
        <v>241.28</v>
      </c>
      <c r="E115">
        <v>242.17</v>
      </c>
      <c r="F115">
        <v>242.17</v>
      </c>
      <c r="G115">
        <v>139200000</v>
      </c>
      <c r="H115" t="s">
        <v>767</v>
      </c>
      <c r="I115" t="s">
        <v>764</v>
      </c>
      <c r="J115" s="74">
        <v>12</v>
      </c>
      <c r="K115" t="s">
        <v>807</v>
      </c>
      <c r="L115" s="75">
        <v>31777</v>
      </c>
      <c r="M115">
        <v>1</v>
      </c>
      <c r="N115" s="31">
        <v>-2.8288259369232051E-2</v>
      </c>
    </row>
    <row r="116" spans="1:14">
      <c r="A116" s="71" t="s">
        <v>643</v>
      </c>
      <c r="B116" s="74">
        <v>274.24</v>
      </c>
      <c r="C116" s="74">
        <v>274.24</v>
      </c>
      <c r="D116" s="74">
        <v>271.38</v>
      </c>
      <c r="E116">
        <v>274.08</v>
      </c>
      <c r="F116">
        <v>274.08</v>
      </c>
      <c r="G116">
        <v>163400000</v>
      </c>
      <c r="H116" t="s">
        <v>770</v>
      </c>
      <c r="I116" t="s">
        <v>762</v>
      </c>
      <c r="J116" s="74">
        <v>1</v>
      </c>
      <c r="K116" t="s">
        <v>808</v>
      </c>
      <c r="L116" s="75">
        <v>31807</v>
      </c>
      <c r="M116">
        <v>1</v>
      </c>
      <c r="N116" s="31">
        <v>0.13176694057893215</v>
      </c>
    </row>
    <row r="117" spans="1:14">
      <c r="A117" s="71" t="s">
        <v>642</v>
      </c>
      <c r="B117" s="74">
        <v>240.27</v>
      </c>
      <c r="C117" s="74">
        <v>240.34</v>
      </c>
      <c r="D117" s="74">
        <v>225.75</v>
      </c>
      <c r="E117">
        <v>230.3</v>
      </c>
      <c r="F117">
        <v>230.3</v>
      </c>
      <c r="G117">
        <v>268910000</v>
      </c>
      <c r="H117" t="s">
        <v>770</v>
      </c>
      <c r="I117" t="s">
        <v>763</v>
      </c>
      <c r="J117" s="74">
        <v>11</v>
      </c>
      <c r="K117" t="s">
        <v>808</v>
      </c>
      <c r="L117" s="75">
        <v>32111</v>
      </c>
      <c r="M117">
        <v>1</v>
      </c>
      <c r="N117" s="31">
        <v>-0.15973438412142432</v>
      </c>
    </row>
    <row r="118" spans="1:14">
      <c r="A118" s="71" t="s">
        <v>641</v>
      </c>
      <c r="B118" s="74">
        <v>247.84</v>
      </c>
      <c r="C118" s="74">
        <v>247.86</v>
      </c>
      <c r="D118" s="74">
        <v>245.22</v>
      </c>
      <c r="E118">
        <v>247.08</v>
      </c>
      <c r="F118">
        <v>247.08</v>
      </c>
      <c r="G118">
        <v>170140000</v>
      </c>
      <c r="H118" t="s">
        <v>767</v>
      </c>
      <c r="I118" t="s">
        <v>764</v>
      </c>
      <c r="J118" s="74">
        <v>12</v>
      </c>
      <c r="K118" t="s">
        <v>808</v>
      </c>
      <c r="L118" s="75">
        <v>32142</v>
      </c>
      <c r="M118">
        <v>1</v>
      </c>
      <c r="N118" s="31">
        <v>7.2861485019539735E-2</v>
      </c>
    </row>
    <row r="119" spans="1:14">
      <c r="A119" s="71" t="s">
        <v>640</v>
      </c>
      <c r="B119" s="74">
        <v>253.31</v>
      </c>
      <c r="C119" s="74">
        <v>257.07</v>
      </c>
      <c r="D119" s="74">
        <v>252.7</v>
      </c>
      <c r="E119">
        <v>257.07</v>
      </c>
      <c r="F119">
        <v>257.07</v>
      </c>
      <c r="G119">
        <v>211880000</v>
      </c>
      <c r="H119" t="s">
        <v>769</v>
      </c>
      <c r="I119" t="s">
        <v>762</v>
      </c>
      <c r="J119" s="74">
        <v>1</v>
      </c>
      <c r="K119" t="s">
        <v>809</v>
      </c>
      <c r="L119" s="75">
        <v>32171</v>
      </c>
      <c r="M119">
        <v>1</v>
      </c>
      <c r="N119" s="31">
        <v>4.0432248664400115E-2</v>
      </c>
    </row>
    <row r="120" spans="1:14">
      <c r="A120" s="71" t="s">
        <v>639</v>
      </c>
      <c r="B120" s="74">
        <v>270.91000000000003</v>
      </c>
      <c r="C120" s="74">
        <v>274.36</v>
      </c>
      <c r="D120" s="74">
        <v>270.89999999999998</v>
      </c>
      <c r="E120">
        <v>273.7</v>
      </c>
      <c r="F120">
        <v>273.7</v>
      </c>
      <c r="G120">
        <v>157810000</v>
      </c>
      <c r="H120" t="s">
        <v>770</v>
      </c>
      <c r="I120" t="s">
        <v>763</v>
      </c>
      <c r="J120" s="74">
        <v>11</v>
      </c>
      <c r="K120" t="s">
        <v>809</v>
      </c>
      <c r="L120" s="75">
        <v>32477</v>
      </c>
      <c r="M120">
        <v>1</v>
      </c>
      <c r="N120" s="31">
        <v>6.46905512117322E-2</v>
      </c>
    </row>
    <row r="121" spans="1:14">
      <c r="A121" s="71" t="s">
        <v>638</v>
      </c>
      <c r="B121" s="74">
        <v>279.39</v>
      </c>
      <c r="C121" s="74">
        <v>279.77999999999997</v>
      </c>
      <c r="D121" s="74">
        <v>277.72000000000003</v>
      </c>
      <c r="E121">
        <v>277.72000000000003</v>
      </c>
      <c r="F121">
        <v>277.72000000000003</v>
      </c>
      <c r="G121">
        <v>127210000</v>
      </c>
      <c r="H121" t="s">
        <v>770</v>
      </c>
      <c r="I121" t="s">
        <v>764</v>
      </c>
      <c r="J121" s="74">
        <v>12</v>
      </c>
      <c r="K121" t="s">
        <v>809</v>
      </c>
      <c r="L121" s="75">
        <v>32507</v>
      </c>
      <c r="M121">
        <v>1</v>
      </c>
      <c r="N121" s="31">
        <v>1.4687614176105366E-2</v>
      </c>
    </row>
    <row r="122" spans="1:14">
      <c r="A122" s="71" t="s">
        <v>637</v>
      </c>
      <c r="B122" s="74">
        <v>294.99</v>
      </c>
      <c r="C122" s="74">
        <v>297.51</v>
      </c>
      <c r="D122" s="74">
        <v>293.57</v>
      </c>
      <c r="E122">
        <v>297.47000000000003</v>
      </c>
      <c r="F122">
        <v>297.47000000000003</v>
      </c>
      <c r="G122">
        <v>194050000</v>
      </c>
      <c r="H122" t="s">
        <v>767</v>
      </c>
      <c r="I122" t="s">
        <v>762</v>
      </c>
      <c r="J122" s="74">
        <v>1</v>
      </c>
      <c r="K122" t="s">
        <v>810</v>
      </c>
      <c r="L122" s="75">
        <v>32539</v>
      </c>
      <c r="M122">
        <v>1</v>
      </c>
      <c r="N122" s="31">
        <v>7.1114791876710354E-2</v>
      </c>
    </row>
    <row r="123" spans="1:14">
      <c r="A123" s="71" t="s">
        <v>636</v>
      </c>
      <c r="B123" s="74">
        <v>343.6</v>
      </c>
      <c r="C123" s="74">
        <v>346.5</v>
      </c>
      <c r="D123" s="74">
        <v>343.57</v>
      </c>
      <c r="E123">
        <v>345.99</v>
      </c>
      <c r="F123">
        <v>345.99</v>
      </c>
      <c r="G123">
        <v>153200000</v>
      </c>
      <c r="H123" t="s">
        <v>770</v>
      </c>
      <c r="I123" t="s">
        <v>763</v>
      </c>
      <c r="J123" s="74">
        <v>11</v>
      </c>
      <c r="K123" t="s">
        <v>810</v>
      </c>
      <c r="L123" s="75">
        <v>32842</v>
      </c>
      <c r="M123">
        <v>1</v>
      </c>
      <c r="N123" s="31">
        <v>0.16310888492957265</v>
      </c>
    </row>
    <row r="124" spans="1:14">
      <c r="A124" s="71" t="s">
        <v>635</v>
      </c>
      <c r="B124" s="74">
        <v>350.68</v>
      </c>
      <c r="C124" s="74">
        <v>353.41</v>
      </c>
      <c r="D124" s="74">
        <v>350.67</v>
      </c>
      <c r="E124">
        <v>353.4</v>
      </c>
      <c r="F124">
        <v>353.4</v>
      </c>
      <c r="G124">
        <v>145940000</v>
      </c>
      <c r="H124" t="s">
        <v>769</v>
      </c>
      <c r="I124" t="s">
        <v>764</v>
      </c>
      <c r="J124" s="74">
        <v>12</v>
      </c>
      <c r="K124" t="s">
        <v>810</v>
      </c>
      <c r="L124" s="75">
        <v>32871</v>
      </c>
      <c r="M124">
        <v>1</v>
      </c>
      <c r="N124" s="31">
        <v>2.1416803953871407E-2</v>
      </c>
    </row>
    <row r="125" spans="1:14">
      <c r="A125" s="71" t="s">
        <v>634</v>
      </c>
      <c r="B125" s="74">
        <v>322.98</v>
      </c>
      <c r="C125" s="74">
        <v>329.08</v>
      </c>
      <c r="D125" s="74">
        <v>322.98</v>
      </c>
      <c r="E125">
        <v>329.08</v>
      </c>
      <c r="F125">
        <v>329.08</v>
      </c>
      <c r="G125">
        <v>189660000</v>
      </c>
      <c r="H125" t="s">
        <v>767</v>
      </c>
      <c r="I125" t="s">
        <v>762</v>
      </c>
      <c r="J125" s="74">
        <v>1</v>
      </c>
      <c r="K125" t="s">
        <v>811</v>
      </c>
      <c r="L125" s="75">
        <v>32904</v>
      </c>
      <c r="M125">
        <v>1</v>
      </c>
      <c r="N125" s="31">
        <v>-6.8817204301075255E-2</v>
      </c>
    </row>
    <row r="126" spans="1:14">
      <c r="A126" s="71" t="s">
        <v>633</v>
      </c>
      <c r="B126" s="74">
        <v>316.42</v>
      </c>
      <c r="C126" s="74">
        <v>323.02</v>
      </c>
      <c r="D126" s="74">
        <v>315.42</v>
      </c>
      <c r="E126">
        <v>322.22000000000003</v>
      </c>
      <c r="F126">
        <v>322.22000000000003</v>
      </c>
      <c r="G126">
        <v>192350000</v>
      </c>
      <c r="H126" t="s">
        <v>770</v>
      </c>
      <c r="I126" t="s">
        <v>763</v>
      </c>
      <c r="J126" s="74">
        <v>11</v>
      </c>
      <c r="K126" t="s">
        <v>811</v>
      </c>
      <c r="L126" s="75">
        <v>33207</v>
      </c>
      <c r="M126">
        <v>1</v>
      </c>
      <c r="N126" s="31">
        <v>-2.0845994894858264E-2</v>
      </c>
    </row>
    <row r="127" spans="1:14">
      <c r="A127" s="71" t="s">
        <v>632</v>
      </c>
      <c r="B127" s="74">
        <v>328.71</v>
      </c>
      <c r="C127" s="74">
        <v>330.23</v>
      </c>
      <c r="D127" s="74">
        <v>327.5</v>
      </c>
      <c r="E127">
        <v>330.22</v>
      </c>
      <c r="F127">
        <v>330.22</v>
      </c>
      <c r="G127">
        <v>114130000</v>
      </c>
      <c r="H127" t="s">
        <v>767</v>
      </c>
      <c r="I127" t="s">
        <v>764</v>
      </c>
      <c r="J127" s="74">
        <v>12</v>
      </c>
      <c r="K127" t="s">
        <v>811</v>
      </c>
      <c r="L127" s="75">
        <v>33238</v>
      </c>
      <c r="M127">
        <v>1</v>
      </c>
      <c r="N127" s="31">
        <v>2.4827757432809881E-2</v>
      </c>
    </row>
    <row r="128" spans="1:14">
      <c r="A128" s="71" t="s">
        <v>631</v>
      </c>
      <c r="B128" s="74">
        <v>340.92</v>
      </c>
      <c r="C128" s="74">
        <v>343.93</v>
      </c>
      <c r="D128" s="74">
        <v>340.47</v>
      </c>
      <c r="E128">
        <v>343.93</v>
      </c>
      <c r="F128">
        <v>343.93</v>
      </c>
      <c r="G128">
        <v>204520000</v>
      </c>
      <c r="H128" t="s">
        <v>767</v>
      </c>
      <c r="I128" t="s">
        <v>762</v>
      </c>
      <c r="J128" s="74">
        <v>1</v>
      </c>
      <c r="K128" t="s">
        <v>812</v>
      </c>
      <c r="L128" s="75">
        <v>33269</v>
      </c>
      <c r="M128">
        <v>1</v>
      </c>
      <c r="N128" s="31">
        <v>4.1517776028102409E-2</v>
      </c>
    </row>
    <row r="129" spans="1:14">
      <c r="A129" s="71" t="s">
        <v>630</v>
      </c>
      <c r="B129" s="74">
        <v>376.55</v>
      </c>
      <c r="C129" s="74">
        <v>376.55</v>
      </c>
      <c r="D129" s="74">
        <v>374.65</v>
      </c>
      <c r="E129">
        <v>375.22</v>
      </c>
      <c r="F129">
        <v>375.22</v>
      </c>
      <c r="G129">
        <v>76830000</v>
      </c>
      <c r="H129" t="s">
        <v>769</v>
      </c>
      <c r="I129" t="s">
        <v>763</v>
      </c>
      <c r="J129" s="74">
        <v>11</v>
      </c>
      <c r="K129" t="s">
        <v>812</v>
      </c>
      <c r="L129" s="75">
        <v>33571</v>
      </c>
      <c r="M129">
        <v>1</v>
      </c>
      <c r="N129" s="31">
        <v>9.0977815253103889E-2</v>
      </c>
    </row>
    <row r="130" spans="1:14">
      <c r="A130" s="71" t="s">
        <v>629</v>
      </c>
      <c r="B130" s="74">
        <v>415.14</v>
      </c>
      <c r="C130" s="74">
        <v>418.32</v>
      </c>
      <c r="D130" s="74">
        <v>412.73</v>
      </c>
      <c r="E130">
        <v>417.09</v>
      </c>
      <c r="F130">
        <v>417.09</v>
      </c>
      <c r="G130">
        <v>247080000</v>
      </c>
      <c r="H130" t="s">
        <v>767</v>
      </c>
      <c r="I130" t="s">
        <v>764</v>
      </c>
      <c r="J130" s="74">
        <v>12</v>
      </c>
      <c r="K130" t="s">
        <v>812</v>
      </c>
      <c r="L130" s="75">
        <v>33603</v>
      </c>
      <c r="M130">
        <v>1</v>
      </c>
      <c r="N130" s="31">
        <v>0.11158786845050889</v>
      </c>
    </row>
    <row r="131" spans="1:14">
      <c r="A131" s="71" t="s">
        <v>628</v>
      </c>
      <c r="B131" s="74">
        <v>411.65</v>
      </c>
      <c r="C131" s="74">
        <v>412.63</v>
      </c>
      <c r="D131" s="74">
        <v>408.64</v>
      </c>
      <c r="E131">
        <v>408.78</v>
      </c>
      <c r="F131">
        <v>408.78</v>
      </c>
      <c r="G131">
        <v>197620000</v>
      </c>
      <c r="H131" t="s">
        <v>767</v>
      </c>
      <c r="I131" t="s">
        <v>762</v>
      </c>
      <c r="J131" s="74">
        <v>1</v>
      </c>
      <c r="K131" t="s">
        <v>813</v>
      </c>
      <c r="L131" s="75">
        <v>33634</v>
      </c>
      <c r="M131">
        <v>1</v>
      </c>
      <c r="N131" s="31">
        <v>-1.9923757462418191E-2</v>
      </c>
    </row>
    <row r="132" spans="1:14">
      <c r="A132" s="71" t="s">
        <v>627</v>
      </c>
      <c r="B132" s="74">
        <v>430.19</v>
      </c>
      <c r="C132" s="74">
        <v>431.53</v>
      </c>
      <c r="D132" s="74">
        <v>429.36</v>
      </c>
      <c r="E132">
        <v>431.35</v>
      </c>
      <c r="F132">
        <v>431.35</v>
      </c>
      <c r="G132">
        <v>230150000</v>
      </c>
      <c r="H132" t="s">
        <v>770</v>
      </c>
      <c r="I132" t="s">
        <v>763</v>
      </c>
      <c r="J132" s="74">
        <v>11</v>
      </c>
      <c r="K132" t="s">
        <v>813</v>
      </c>
      <c r="L132" s="75">
        <v>33938</v>
      </c>
      <c r="M132">
        <v>1</v>
      </c>
      <c r="N132" s="31">
        <v>5.5213073046626676E-2</v>
      </c>
    </row>
    <row r="133" spans="1:14">
      <c r="A133" s="71" t="s">
        <v>626</v>
      </c>
      <c r="B133" s="74">
        <v>438.82</v>
      </c>
      <c r="C133" s="74">
        <v>439.59</v>
      </c>
      <c r="D133" s="74">
        <v>435.71</v>
      </c>
      <c r="E133">
        <v>435.71</v>
      </c>
      <c r="F133">
        <v>435.71</v>
      </c>
      <c r="G133">
        <v>165910000</v>
      </c>
      <c r="H133" t="s">
        <v>767</v>
      </c>
      <c r="I133" t="s">
        <v>764</v>
      </c>
      <c r="J133" s="74">
        <v>12</v>
      </c>
      <c r="K133" t="s">
        <v>813</v>
      </c>
      <c r="L133" s="75">
        <v>33969</v>
      </c>
      <c r="M133">
        <v>1</v>
      </c>
      <c r="N133" s="31">
        <v>1.010780108960231E-2</v>
      </c>
    </row>
    <row r="134" spans="1:14">
      <c r="A134" s="71" t="s">
        <v>625</v>
      </c>
      <c r="B134" s="74">
        <v>438.67</v>
      </c>
      <c r="C134" s="74">
        <v>438.93</v>
      </c>
      <c r="D134" s="74">
        <v>436.91</v>
      </c>
      <c r="E134">
        <v>438.78</v>
      </c>
      <c r="F134">
        <v>438.78</v>
      </c>
      <c r="G134">
        <v>247200000</v>
      </c>
      <c r="H134" t="s">
        <v>769</v>
      </c>
      <c r="I134" t="s">
        <v>762</v>
      </c>
      <c r="J134" s="74">
        <v>1</v>
      </c>
      <c r="K134" t="s">
        <v>814</v>
      </c>
      <c r="L134" s="75">
        <v>33998</v>
      </c>
      <c r="M134">
        <v>1</v>
      </c>
      <c r="N134" s="31">
        <v>7.0459709439764824E-3</v>
      </c>
    </row>
    <row r="135" spans="1:14">
      <c r="A135" s="71" t="s">
        <v>624</v>
      </c>
      <c r="B135" s="74">
        <v>461.9</v>
      </c>
      <c r="C135" s="74">
        <v>463.62</v>
      </c>
      <c r="D135" s="74">
        <v>460.45</v>
      </c>
      <c r="E135">
        <v>461.79</v>
      </c>
      <c r="F135">
        <v>461.79</v>
      </c>
      <c r="G135">
        <v>286660000</v>
      </c>
      <c r="H135" t="s">
        <v>770</v>
      </c>
      <c r="I135" t="s">
        <v>763</v>
      </c>
      <c r="J135" s="74">
        <v>11</v>
      </c>
      <c r="K135" t="s">
        <v>814</v>
      </c>
      <c r="L135" s="75">
        <v>34303</v>
      </c>
      <c r="M135">
        <v>1</v>
      </c>
      <c r="N135" s="31">
        <v>5.2440858744701328E-2</v>
      </c>
    </row>
    <row r="136" spans="1:14">
      <c r="A136" s="71" t="s">
        <v>623</v>
      </c>
      <c r="B136" s="74">
        <v>468.66</v>
      </c>
      <c r="C136" s="74">
        <v>470.75</v>
      </c>
      <c r="D136" s="74">
        <v>466.45</v>
      </c>
      <c r="E136">
        <v>466.45</v>
      </c>
      <c r="F136">
        <v>466.45</v>
      </c>
      <c r="G136">
        <v>168590000</v>
      </c>
      <c r="H136" t="s">
        <v>767</v>
      </c>
      <c r="I136" t="s">
        <v>764</v>
      </c>
      <c r="J136" s="74">
        <v>12</v>
      </c>
      <c r="K136" t="s">
        <v>814</v>
      </c>
      <c r="L136" s="75">
        <v>34334</v>
      </c>
      <c r="M136">
        <v>1</v>
      </c>
      <c r="N136" s="31">
        <v>1.0091166980662137E-2</v>
      </c>
    </row>
    <row r="137" spans="1:14">
      <c r="A137" s="71" t="s">
        <v>622</v>
      </c>
      <c r="B137" s="74">
        <v>478.7</v>
      </c>
      <c r="C137" s="74">
        <v>482.85</v>
      </c>
      <c r="D137" s="74">
        <v>478.7</v>
      </c>
      <c r="E137">
        <v>481.61</v>
      </c>
      <c r="F137">
        <v>481.61</v>
      </c>
      <c r="G137">
        <v>322870000</v>
      </c>
      <c r="H137" t="s">
        <v>767</v>
      </c>
      <c r="I137" t="s">
        <v>762</v>
      </c>
      <c r="J137" s="74">
        <v>1</v>
      </c>
      <c r="K137" t="s">
        <v>815</v>
      </c>
      <c r="L137" s="75">
        <v>34365</v>
      </c>
      <c r="M137">
        <v>1</v>
      </c>
      <c r="N137" s="31">
        <v>3.2500803944688662E-2</v>
      </c>
    </row>
    <row r="138" spans="1:14">
      <c r="A138" s="71" t="s">
        <v>621</v>
      </c>
      <c r="B138" s="74">
        <v>455.17</v>
      </c>
      <c r="C138" s="74">
        <v>457.13</v>
      </c>
      <c r="D138" s="74">
        <v>453.27</v>
      </c>
      <c r="E138">
        <v>453.69</v>
      </c>
      <c r="F138">
        <v>453.69</v>
      </c>
      <c r="G138">
        <v>298650000</v>
      </c>
      <c r="H138" t="s">
        <v>770</v>
      </c>
      <c r="I138" t="s">
        <v>763</v>
      </c>
      <c r="J138" s="74">
        <v>11</v>
      </c>
      <c r="K138" t="s">
        <v>815</v>
      </c>
      <c r="L138" s="75">
        <v>34668</v>
      </c>
      <c r="M138">
        <v>1</v>
      </c>
      <c r="N138" s="31">
        <v>-5.7972218184838387E-2</v>
      </c>
    </row>
    <row r="139" spans="1:14">
      <c r="A139" s="71" t="s">
        <v>620</v>
      </c>
      <c r="B139" s="74">
        <v>461.17</v>
      </c>
      <c r="C139" s="74">
        <v>462.12</v>
      </c>
      <c r="D139" s="74">
        <v>459.24</v>
      </c>
      <c r="E139">
        <v>459.27</v>
      </c>
      <c r="F139">
        <v>459.27</v>
      </c>
      <c r="G139">
        <v>256260000</v>
      </c>
      <c r="H139" t="s">
        <v>770</v>
      </c>
      <c r="I139" t="s">
        <v>764</v>
      </c>
      <c r="J139" s="74">
        <v>12</v>
      </c>
      <c r="K139" t="s">
        <v>815</v>
      </c>
      <c r="L139" s="75">
        <v>34698</v>
      </c>
      <c r="M139">
        <v>1</v>
      </c>
      <c r="N139" s="31">
        <v>1.2299146994643885E-2</v>
      </c>
    </row>
    <row r="140" spans="1:14">
      <c r="A140" s="71" t="s">
        <v>619</v>
      </c>
      <c r="B140" s="74">
        <v>468.51</v>
      </c>
      <c r="C140" s="74">
        <v>471.03</v>
      </c>
      <c r="D140" s="74">
        <v>468.18</v>
      </c>
      <c r="E140">
        <v>470.42</v>
      </c>
      <c r="F140">
        <v>470.42</v>
      </c>
      <c r="G140">
        <v>411590000</v>
      </c>
      <c r="H140" t="s">
        <v>767</v>
      </c>
      <c r="I140" t="s">
        <v>762</v>
      </c>
      <c r="J140" s="74">
        <v>1</v>
      </c>
      <c r="K140" t="s">
        <v>816</v>
      </c>
      <c r="L140" s="75">
        <v>34730</v>
      </c>
      <c r="M140">
        <v>1</v>
      </c>
      <c r="N140" s="31">
        <v>2.4277658022514064E-2</v>
      </c>
    </row>
    <row r="141" spans="1:14">
      <c r="A141" s="71" t="s">
        <v>618</v>
      </c>
      <c r="B141" s="74">
        <v>607.64</v>
      </c>
      <c r="C141" s="74">
        <v>608.69000000000005</v>
      </c>
      <c r="D141" s="74">
        <v>605.37</v>
      </c>
      <c r="E141">
        <v>605.37</v>
      </c>
      <c r="F141">
        <v>605.37</v>
      </c>
      <c r="G141">
        <v>440050000</v>
      </c>
      <c r="H141" t="s">
        <v>770</v>
      </c>
      <c r="I141" t="s">
        <v>763</v>
      </c>
      <c r="J141" s="74">
        <v>11</v>
      </c>
      <c r="K141" t="s">
        <v>816</v>
      </c>
      <c r="L141" s="75">
        <v>35033</v>
      </c>
      <c r="M141">
        <v>1</v>
      </c>
      <c r="N141" s="31">
        <v>0.28687130649207088</v>
      </c>
    </row>
    <row r="142" spans="1:14">
      <c r="A142" s="71" t="s">
        <v>617</v>
      </c>
      <c r="B142" s="74">
        <v>614.12</v>
      </c>
      <c r="C142" s="74">
        <v>615.92999999999995</v>
      </c>
      <c r="D142" s="74">
        <v>612.36</v>
      </c>
      <c r="E142">
        <v>615.92999999999995</v>
      </c>
      <c r="F142">
        <v>615.92999999999995</v>
      </c>
      <c r="G142">
        <v>321250000</v>
      </c>
      <c r="H142" t="s">
        <v>769</v>
      </c>
      <c r="I142" t="s">
        <v>764</v>
      </c>
      <c r="J142" s="74">
        <v>12</v>
      </c>
      <c r="K142" t="s">
        <v>816</v>
      </c>
      <c r="L142" s="75">
        <v>35062</v>
      </c>
      <c r="M142">
        <v>1</v>
      </c>
      <c r="N142" s="31">
        <v>1.7443877298181188E-2</v>
      </c>
    </row>
    <row r="143" spans="1:14">
      <c r="A143" s="71" t="s">
        <v>616</v>
      </c>
      <c r="B143" s="74">
        <v>630.15</v>
      </c>
      <c r="C143" s="74">
        <v>636.17999999999995</v>
      </c>
      <c r="D143" s="74">
        <v>629.48</v>
      </c>
      <c r="E143">
        <v>636.02</v>
      </c>
      <c r="F143">
        <v>636.02</v>
      </c>
      <c r="G143">
        <v>472210000</v>
      </c>
      <c r="H143" t="s">
        <v>767</v>
      </c>
      <c r="I143" t="s">
        <v>762</v>
      </c>
      <c r="J143" s="74">
        <v>1</v>
      </c>
      <c r="K143" t="s">
        <v>817</v>
      </c>
      <c r="L143" s="75">
        <v>35095</v>
      </c>
      <c r="M143">
        <v>1</v>
      </c>
      <c r="N143" s="31">
        <v>3.2617342879872765E-2</v>
      </c>
    </row>
    <row r="144" spans="1:14">
      <c r="A144" s="71" t="s">
        <v>615</v>
      </c>
      <c r="B144" s="74">
        <v>755</v>
      </c>
      <c r="C144" s="74">
        <v>758.27</v>
      </c>
      <c r="D144" s="74">
        <v>755</v>
      </c>
      <c r="E144">
        <v>757.02</v>
      </c>
      <c r="F144">
        <v>757.02</v>
      </c>
      <c r="G144">
        <v>14990000</v>
      </c>
      <c r="H144" t="s">
        <v>769</v>
      </c>
      <c r="I144" t="s">
        <v>763</v>
      </c>
      <c r="J144" s="74">
        <v>11</v>
      </c>
      <c r="K144" t="s">
        <v>817</v>
      </c>
      <c r="L144" s="75">
        <v>35398</v>
      </c>
      <c r="M144">
        <v>1</v>
      </c>
      <c r="N144" s="31">
        <v>0.19024558976132827</v>
      </c>
    </row>
    <row r="145" spans="1:14">
      <c r="A145" s="71" t="s">
        <v>614</v>
      </c>
      <c r="B145" s="74">
        <v>753.85</v>
      </c>
      <c r="C145" s="74">
        <v>753.95</v>
      </c>
      <c r="D145" s="74">
        <v>740.74</v>
      </c>
      <c r="E145">
        <v>740.74</v>
      </c>
      <c r="F145">
        <v>740.74</v>
      </c>
      <c r="G145">
        <v>399760000</v>
      </c>
      <c r="H145" t="s">
        <v>767</v>
      </c>
      <c r="I145" t="s">
        <v>764</v>
      </c>
      <c r="J145" s="74">
        <v>12</v>
      </c>
      <c r="K145" t="s">
        <v>817</v>
      </c>
      <c r="L145" s="75">
        <v>35430</v>
      </c>
      <c r="M145">
        <v>1</v>
      </c>
      <c r="N145" s="31">
        <v>-2.1505376344085985E-2</v>
      </c>
    </row>
    <row r="146" spans="1:14">
      <c r="A146" s="71" t="s">
        <v>613</v>
      </c>
      <c r="B146" s="74">
        <v>784.17</v>
      </c>
      <c r="C146" s="74">
        <v>791.86</v>
      </c>
      <c r="D146" s="74">
        <v>784.17</v>
      </c>
      <c r="E146">
        <v>786.16</v>
      </c>
      <c r="F146">
        <v>786.16</v>
      </c>
      <c r="G146">
        <v>578550000</v>
      </c>
      <c r="H146" t="s">
        <v>767</v>
      </c>
      <c r="I146" t="s">
        <v>762</v>
      </c>
      <c r="J146" s="74">
        <v>1</v>
      </c>
      <c r="K146" t="s">
        <v>818</v>
      </c>
      <c r="L146" s="75">
        <v>35461</v>
      </c>
      <c r="M146">
        <v>1</v>
      </c>
      <c r="N146" s="31">
        <v>6.1317061317061258E-2</v>
      </c>
    </row>
    <row r="147" spans="1:14">
      <c r="A147" s="71" t="s">
        <v>612</v>
      </c>
      <c r="B147" s="74">
        <v>951.64</v>
      </c>
      <c r="C147" s="74">
        <v>959.13</v>
      </c>
      <c r="D147" s="74">
        <v>951.64</v>
      </c>
      <c r="E147">
        <v>955.4</v>
      </c>
      <c r="F147">
        <v>955.4</v>
      </c>
      <c r="G147">
        <v>189070000</v>
      </c>
      <c r="H147" t="s">
        <v>766</v>
      </c>
      <c r="I147" t="s">
        <v>763</v>
      </c>
      <c r="J147" s="74">
        <v>11</v>
      </c>
      <c r="K147" t="s">
        <v>818</v>
      </c>
      <c r="L147" s="75">
        <v>35762</v>
      </c>
      <c r="M147">
        <v>1</v>
      </c>
      <c r="N147" s="31">
        <v>0.21527424442861506</v>
      </c>
    </row>
    <row r="148" spans="1:14">
      <c r="A148" s="71" t="s">
        <v>611</v>
      </c>
      <c r="B148" s="74">
        <v>970.84</v>
      </c>
      <c r="C148" s="74">
        <v>975.02</v>
      </c>
      <c r="D148" s="74">
        <v>967.41</v>
      </c>
      <c r="E148">
        <v>970.43</v>
      </c>
      <c r="F148">
        <v>970.43</v>
      </c>
      <c r="G148">
        <v>467280000</v>
      </c>
      <c r="H148" t="s">
        <v>767</v>
      </c>
      <c r="I148" t="s">
        <v>764</v>
      </c>
      <c r="J148" s="74">
        <v>12</v>
      </c>
      <c r="K148" t="s">
        <v>818</v>
      </c>
      <c r="L148" s="75">
        <v>35795</v>
      </c>
      <c r="M148">
        <v>1</v>
      </c>
      <c r="N148" s="31">
        <v>1.573163073058402E-2</v>
      </c>
    </row>
    <row r="149" spans="1:14">
      <c r="A149" s="71" t="s">
        <v>610</v>
      </c>
      <c r="B149" s="74">
        <v>985.49</v>
      </c>
      <c r="C149" s="74">
        <v>987.41</v>
      </c>
      <c r="D149" s="74">
        <v>979.63</v>
      </c>
      <c r="E149">
        <v>980.28</v>
      </c>
      <c r="F149">
        <v>980.28</v>
      </c>
      <c r="G149">
        <v>613380000</v>
      </c>
      <c r="H149" t="s">
        <v>770</v>
      </c>
      <c r="I149" t="s">
        <v>762</v>
      </c>
      <c r="J149" s="74">
        <v>1</v>
      </c>
      <c r="K149" t="s">
        <v>819</v>
      </c>
      <c r="L149" s="75">
        <v>35825</v>
      </c>
      <c r="M149">
        <v>1</v>
      </c>
      <c r="N149" s="31">
        <v>1.015013962882436E-2</v>
      </c>
    </row>
    <row r="150" spans="1:14">
      <c r="A150" s="71" t="s">
        <v>609</v>
      </c>
      <c r="B150" s="74">
        <v>1192.33</v>
      </c>
      <c r="C150" s="74">
        <v>1192.72</v>
      </c>
      <c r="D150" s="74">
        <v>1163.6300000000001</v>
      </c>
      <c r="E150">
        <v>1163.6300000000001</v>
      </c>
      <c r="F150">
        <v>1163.6300000000001</v>
      </c>
      <c r="G150">
        <v>687900000</v>
      </c>
      <c r="H150" t="s">
        <v>770</v>
      </c>
      <c r="I150" t="s">
        <v>763</v>
      </c>
      <c r="J150" s="74">
        <v>11</v>
      </c>
      <c r="K150" t="s">
        <v>819</v>
      </c>
      <c r="L150" s="75">
        <v>36129</v>
      </c>
      <c r="M150">
        <v>1</v>
      </c>
      <c r="N150" s="31">
        <v>0.18703839719263898</v>
      </c>
    </row>
    <row r="151" spans="1:14">
      <c r="A151" s="71" t="s">
        <v>608</v>
      </c>
      <c r="B151" s="74">
        <v>1231.93</v>
      </c>
      <c r="C151" s="74">
        <v>1237.18</v>
      </c>
      <c r="D151" s="74">
        <v>1224.96</v>
      </c>
      <c r="E151">
        <v>1229.23</v>
      </c>
      <c r="F151">
        <v>1229.23</v>
      </c>
      <c r="G151">
        <v>719200000</v>
      </c>
      <c r="H151" t="s">
        <v>767</v>
      </c>
      <c r="I151" t="s">
        <v>764</v>
      </c>
      <c r="J151" s="74">
        <v>12</v>
      </c>
      <c r="K151" t="s">
        <v>819</v>
      </c>
      <c r="L151" s="75">
        <v>36160</v>
      </c>
      <c r="M151">
        <v>1</v>
      </c>
      <c r="N151" s="31">
        <v>5.6375308302467196E-2</v>
      </c>
    </row>
    <row r="152" spans="1:14">
      <c r="A152" s="71" t="s">
        <v>607</v>
      </c>
      <c r="B152" s="74">
        <v>1265.3699999999999</v>
      </c>
      <c r="C152" s="74">
        <v>1280.3699999999999</v>
      </c>
      <c r="D152" s="74">
        <v>1255.18</v>
      </c>
      <c r="E152">
        <v>1279.6400000000001</v>
      </c>
      <c r="F152">
        <v>1279.6400000000001</v>
      </c>
      <c r="G152">
        <v>917000000</v>
      </c>
      <c r="H152" t="s">
        <v>769</v>
      </c>
      <c r="I152" t="s">
        <v>762</v>
      </c>
      <c r="J152" s="74">
        <v>1</v>
      </c>
      <c r="K152" t="s">
        <v>820</v>
      </c>
      <c r="L152" s="75">
        <v>36189</v>
      </c>
      <c r="M152">
        <v>1</v>
      </c>
      <c r="N152" s="31">
        <v>4.1009412396378286E-2</v>
      </c>
    </row>
    <row r="153" spans="1:14">
      <c r="A153" s="71" t="s">
        <v>606</v>
      </c>
      <c r="B153" s="74">
        <v>1407.83</v>
      </c>
      <c r="C153" s="74">
        <v>1410.59</v>
      </c>
      <c r="D153" s="74">
        <v>1386.95</v>
      </c>
      <c r="E153">
        <v>1388.91</v>
      </c>
      <c r="F153">
        <v>1388.91</v>
      </c>
      <c r="G153">
        <v>951500000</v>
      </c>
      <c r="H153" t="s">
        <v>770</v>
      </c>
      <c r="I153" t="s">
        <v>763</v>
      </c>
      <c r="J153" s="74">
        <v>11</v>
      </c>
      <c r="K153" t="s">
        <v>820</v>
      </c>
      <c r="L153" s="75">
        <v>36494</v>
      </c>
      <c r="M153">
        <v>1</v>
      </c>
      <c r="N153" s="31">
        <v>8.5391203776061991E-2</v>
      </c>
    </row>
    <row r="154" spans="1:14">
      <c r="A154" s="71" t="s">
        <v>605</v>
      </c>
      <c r="B154" s="74">
        <v>1464.47</v>
      </c>
      <c r="C154" s="74">
        <v>1472.42</v>
      </c>
      <c r="D154" s="74">
        <v>1458.19</v>
      </c>
      <c r="E154">
        <v>1469.25</v>
      </c>
      <c r="F154">
        <v>1469.25</v>
      </c>
      <c r="G154">
        <v>374050000</v>
      </c>
      <c r="H154" t="s">
        <v>767</v>
      </c>
      <c r="I154" t="s">
        <v>764</v>
      </c>
      <c r="J154" s="74">
        <v>12</v>
      </c>
      <c r="K154" t="s">
        <v>820</v>
      </c>
      <c r="L154" s="75">
        <v>36525</v>
      </c>
      <c r="M154">
        <v>1</v>
      </c>
      <c r="N154" s="31">
        <v>5.7843920772404196E-2</v>
      </c>
    </row>
    <row r="155" spans="1:14">
      <c r="A155" s="71" t="s">
        <v>604</v>
      </c>
      <c r="B155" s="74">
        <v>1360.16</v>
      </c>
      <c r="C155" s="74">
        <v>1394.48</v>
      </c>
      <c r="D155" s="74">
        <v>1350.14</v>
      </c>
      <c r="E155">
        <v>1394.46</v>
      </c>
      <c r="F155">
        <v>1394.46</v>
      </c>
      <c r="G155">
        <v>993800000</v>
      </c>
      <c r="H155" t="s">
        <v>767</v>
      </c>
      <c r="I155" t="s">
        <v>762</v>
      </c>
      <c r="J155" s="74">
        <v>1</v>
      </c>
      <c r="K155" t="s">
        <v>821</v>
      </c>
      <c r="L155" s="75">
        <v>36556</v>
      </c>
      <c r="M155">
        <v>1</v>
      </c>
      <c r="N155" s="31">
        <v>-5.0903522205206712E-2</v>
      </c>
    </row>
    <row r="156" spans="1:14">
      <c r="A156" s="71" t="s">
        <v>603</v>
      </c>
      <c r="B156" s="74">
        <v>1341.91</v>
      </c>
      <c r="C156" s="74">
        <v>1341.91</v>
      </c>
      <c r="D156" s="74">
        <v>1294.9000000000001</v>
      </c>
      <c r="E156">
        <v>1314.95</v>
      </c>
      <c r="F156">
        <v>1314.95</v>
      </c>
      <c r="G156">
        <v>1186530000</v>
      </c>
      <c r="H156" t="s">
        <v>770</v>
      </c>
      <c r="I156" t="s">
        <v>763</v>
      </c>
      <c r="J156" s="74">
        <v>11</v>
      </c>
      <c r="K156" t="s">
        <v>821</v>
      </c>
      <c r="L156" s="75">
        <v>36860</v>
      </c>
      <c r="M156">
        <v>1</v>
      </c>
      <c r="N156" s="31">
        <v>-5.7018487443167953E-2</v>
      </c>
    </row>
    <row r="157" spans="1:14">
      <c r="A157" s="71" t="s">
        <v>602</v>
      </c>
      <c r="B157" s="74">
        <v>1334.22</v>
      </c>
      <c r="C157" s="74">
        <v>1340.1</v>
      </c>
      <c r="D157" s="74">
        <v>1317.51</v>
      </c>
      <c r="E157">
        <v>1320.28</v>
      </c>
      <c r="F157">
        <v>1320.28</v>
      </c>
      <c r="G157">
        <v>1035500000</v>
      </c>
      <c r="H157" t="s">
        <v>769</v>
      </c>
      <c r="I157" t="s">
        <v>764</v>
      </c>
      <c r="J157" s="74">
        <v>12</v>
      </c>
      <c r="K157" t="s">
        <v>821</v>
      </c>
      <c r="L157" s="75">
        <v>36889</v>
      </c>
      <c r="M157">
        <v>1</v>
      </c>
      <c r="N157" s="31">
        <v>4.0533860603064204E-3</v>
      </c>
    </row>
    <row r="158" spans="1:14">
      <c r="A158" s="71" t="s">
        <v>601</v>
      </c>
      <c r="B158" s="74">
        <v>1373.73</v>
      </c>
      <c r="C158" s="74">
        <v>1383.37</v>
      </c>
      <c r="D158" s="74">
        <v>1364.66</v>
      </c>
      <c r="E158">
        <v>1366.01</v>
      </c>
      <c r="F158">
        <v>1366.01</v>
      </c>
      <c r="G158">
        <v>1295300000</v>
      </c>
      <c r="H158" t="s">
        <v>767</v>
      </c>
      <c r="I158" t="s">
        <v>762</v>
      </c>
      <c r="J158" s="74">
        <v>1</v>
      </c>
      <c r="K158" t="s">
        <v>822</v>
      </c>
      <c r="L158" s="75">
        <v>36922</v>
      </c>
      <c r="M158">
        <v>1</v>
      </c>
      <c r="N158" s="31">
        <v>3.4636592238010133E-2</v>
      </c>
    </row>
    <row r="159" spans="1:14">
      <c r="A159" s="71" t="s">
        <v>600</v>
      </c>
      <c r="B159" s="74">
        <v>1140.2</v>
      </c>
      <c r="C159" s="74">
        <v>1143.57</v>
      </c>
      <c r="D159" s="74">
        <v>1135.8900000000001</v>
      </c>
      <c r="E159">
        <v>1139.45</v>
      </c>
      <c r="F159">
        <v>1139.45</v>
      </c>
      <c r="G159">
        <v>1343600000</v>
      </c>
      <c r="H159" t="s">
        <v>770</v>
      </c>
      <c r="I159" t="s">
        <v>763</v>
      </c>
      <c r="J159" s="74">
        <v>11</v>
      </c>
      <c r="K159" t="s">
        <v>822</v>
      </c>
      <c r="L159" s="75">
        <v>37225</v>
      </c>
      <c r="M159">
        <v>1</v>
      </c>
      <c r="N159" s="31">
        <v>-0.16585530120570124</v>
      </c>
    </row>
    <row r="160" spans="1:14">
      <c r="A160" s="71" t="s">
        <v>599</v>
      </c>
      <c r="B160" s="74">
        <v>1161.02</v>
      </c>
      <c r="C160" s="74">
        <v>1161.1600000000001</v>
      </c>
      <c r="D160" s="74">
        <v>1148.04</v>
      </c>
      <c r="E160">
        <v>1148.08</v>
      </c>
      <c r="F160">
        <v>1148.08</v>
      </c>
      <c r="G160">
        <v>943600000</v>
      </c>
      <c r="H160" t="s">
        <v>767</v>
      </c>
      <c r="I160" t="s">
        <v>764</v>
      </c>
      <c r="J160" s="74">
        <v>12</v>
      </c>
      <c r="K160" t="s">
        <v>822</v>
      </c>
      <c r="L160" s="75">
        <v>37256</v>
      </c>
      <c r="M160">
        <v>1</v>
      </c>
      <c r="N160" s="31">
        <v>7.573829479134566E-3</v>
      </c>
    </row>
    <row r="161" spans="1:14">
      <c r="A161" s="71" t="s">
        <v>598</v>
      </c>
      <c r="B161" s="74">
        <v>1113.57</v>
      </c>
      <c r="C161" s="74">
        <v>1130.21</v>
      </c>
      <c r="D161" s="74">
        <v>1113.3</v>
      </c>
      <c r="E161">
        <v>1130.2</v>
      </c>
      <c r="F161">
        <v>1130.2</v>
      </c>
      <c r="G161">
        <v>1557000000</v>
      </c>
      <c r="H161" t="s">
        <v>767</v>
      </c>
      <c r="I161" t="s">
        <v>762</v>
      </c>
      <c r="J161" s="74">
        <v>1</v>
      </c>
      <c r="K161" t="s">
        <v>823</v>
      </c>
      <c r="L161" s="75">
        <v>37287</v>
      </c>
      <c r="M161">
        <v>1</v>
      </c>
      <c r="N161" s="31">
        <v>-1.5573827607832104E-2</v>
      </c>
    </row>
    <row r="162" spans="1:14">
      <c r="A162" s="71" t="s">
        <v>597</v>
      </c>
      <c r="B162" s="74">
        <v>938.87</v>
      </c>
      <c r="C162" s="74">
        <v>941.82</v>
      </c>
      <c r="D162" s="74">
        <v>935.58</v>
      </c>
      <c r="E162">
        <v>936.31</v>
      </c>
      <c r="F162">
        <v>936.31</v>
      </c>
      <c r="G162">
        <v>643460000</v>
      </c>
      <c r="H162" t="s">
        <v>769</v>
      </c>
      <c r="I162" t="s">
        <v>763</v>
      </c>
      <c r="J162" s="74">
        <v>11</v>
      </c>
      <c r="K162" t="s">
        <v>823</v>
      </c>
      <c r="L162" s="75">
        <v>37589</v>
      </c>
      <c r="M162">
        <v>1</v>
      </c>
      <c r="N162" s="31">
        <v>-0.17155370730844108</v>
      </c>
    </row>
    <row r="163" spans="1:14">
      <c r="A163" s="71" t="s">
        <v>596</v>
      </c>
      <c r="B163" s="74">
        <v>879.39</v>
      </c>
      <c r="C163" s="74">
        <v>881.93</v>
      </c>
      <c r="D163" s="74">
        <v>869.45</v>
      </c>
      <c r="E163">
        <v>879.82</v>
      </c>
      <c r="F163">
        <v>879.82</v>
      </c>
      <c r="G163">
        <v>1088500000</v>
      </c>
      <c r="H163" t="s">
        <v>767</v>
      </c>
      <c r="I163" t="s">
        <v>764</v>
      </c>
      <c r="J163" s="74">
        <v>12</v>
      </c>
      <c r="K163" t="s">
        <v>823</v>
      </c>
      <c r="L163" s="75">
        <v>37621</v>
      </c>
      <c r="M163">
        <v>1</v>
      </c>
      <c r="N163" s="31">
        <v>-6.0332582157618629E-2</v>
      </c>
    </row>
    <row r="164" spans="1:14">
      <c r="A164" s="71" t="s">
        <v>595</v>
      </c>
      <c r="B164" s="74">
        <v>844.61</v>
      </c>
      <c r="C164" s="74">
        <v>858.33</v>
      </c>
      <c r="D164" s="74">
        <v>840.34</v>
      </c>
      <c r="E164">
        <v>855.7</v>
      </c>
      <c r="F164">
        <v>855.7</v>
      </c>
      <c r="G164">
        <v>1578530000</v>
      </c>
      <c r="H164" t="s">
        <v>767</v>
      </c>
      <c r="I164" t="s">
        <v>762</v>
      </c>
      <c r="J164" s="74">
        <v>1</v>
      </c>
      <c r="K164" t="s">
        <v>824</v>
      </c>
      <c r="L164" s="75">
        <v>37652</v>
      </c>
      <c r="M164">
        <v>1</v>
      </c>
      <c r="N164" s="31">
        <v>-2.7414698461048853E-2</v>
      </c>
    </row>
    <row r="165" spans="1:14">
      <c r="A165" s="71" t="s">
        <v>594</v>
      </c>
      <c r="B165" s="74">
        <v>1058.45</v>
      </c>
      <c r="C165" s="74">
        <v>1060.6300000000001</v>
      </c>
      <c r="D165" s="74">
        <v>1056.77</v>
      </c>
      <c r="E165">
        <v>1058.2</v>
      </c>
      <c r="F165">
        <v>1058.2</v>
      </c>
      <c r="G165">
        <v>487220000</v>
      </c>
      <c r="H165" t="s">
        <v>766</v>
      </c>
      <c r="I165" t="s">
        <v>763</v>
      </c>
      <c r="J165" s="74">
        <v>11</v>
      </c>
      <c r="K165" t="s">
        <v>824</v>
      </c>
      <c r="L165" s="75">
        <v>37953</v>
      </c>
      <c r="M165">
        <v>1</v>
      </c>
      <c r="N165" s="31">
        <v>0.23664835806941684</v>
      </c>
    </row>
    <row r="166" spans="1:14">
      <c r="A166" s="71" t="s">
        <v>593</v>
      </c>
      <c r="B166" s="74">
        <v>1109.6400000000001</v>
      </c>
      <c r="C166" s="74">
        <v>1112.56</v>
      </c>
      <c r="D166" s="74">
        <v>1106.21</v>
      </c>
      <c r="E166">
        <v>1111.92</v>
      </c>
      <c r="F166">
        <v>1111.92</v>
      </c>
      <c r="G166">
        <v>1027500000</v>
      </c>
      <c r="H166" t="s">
        <v>767</v>
      </c>
      <c r="I166" t="s">
        <v>764</v>
      </c>
      <c r="J166" s="74">
        <v>12</v>
      </c>
      <c r="K166" t="s">
        <v>824</v>
      </c>
      <c r="L166" s="75">
        <v>37986</v>
      </c>
      <c r="M166">
        <v>1</v>
      </c>
      <c r="N166" s="31">
        <v>5.076545076545079E-2</v>
      </c>
    </row>
    <row r="167" spans="1:14">
      <c r="A167" s="71" t="s">
        <v>592</v>
      </c>
      <c r="B167" s="74">
        <v>1134.1099999999999</v>
      </c>
      <c r="C167" s="74">
        <v>1134.17</v>
      </c>
      <c r="D167" s="74">
        <v>1127.73</v>
      </c>
      <c r="E167">
        <v>1131.1300000000001</v>
      </c>
      <c r="F167">
        <v>1131.1300000000001</v>
      </c>
      <c r="G167">
        <v>1635000000</v>
      </c>
      <c r="H167" t="s">
        <v>770</v>
      </c>
      <c r="I167" t="s">
        <v>762</v>
      </c>
      <c r="J167" s="74">
        <v>1</v>
      </c>
      <c r="K167" t="s">
        <v>825</v>
      </c>
      <c r="L167" s="75">
        <v>38016</v>
      </c>
      <c r="M167">
        <v>1</v>
      </c>
      <c r="N167" s="31">
        <v>1.7276422764227674E-2</v>
      </c>
    </row>
    <row r="168" spans="1:14">
      <c r="A168" s="71" t="s">
        <v>591</v>
      </c>
      <c r="B168" s="74">
        <v>1178.57</v>
      </c>
      <c r="C168" s="74">
        <v>1178.6600000000001</v>
      </c>
      <c r="D168" s="74">
        <v>1173.81</v>
      </c>
      <c r="E168">
        <v>1173.82</v>
      </c>
      <c r="F168">
        <v>1173.82</v>
      </c>
      <c r="G168">
        <v>1553500000</v>
      </c>
      <c r="H168" t="s">
        <v>770</v>
      </c>
      <c r="I168" t="s">
        <v>763</v>
      </c>
      <c r="J168" s="74">
        <v>11</v>
      </c>
      <c r="K168" t="s">
        <v>825</v>
      </c>
      <c r="L168" s="75">
        <v>38321</v>
      </c>
      <c r="M168">
        <v>1</v>
      </c>
      <c r="N168" s="31">
        <v>3.7741020041904841E-2</v>
      </c>
    </row>
    <row r="169" spans="1:14">
      <c r="A169" s="71" t="s">
        <v>590</v>
      </c>
      <c r="B169" s="74">
        <v>1213.55</v>
      </c>
      <c r="C169" s="74">
        <v>1217.33</v>
      </c>
      <c r="D169" s="74">
        <v>1211.6500000000001</v>
      </c>
      <c r="E169">
        <v>1211.92</v>
      </c>
      <c r="F169">
        <v>1211.92</v>
      </c>
      <c r="G169">
        <v>786900000</v>
      </c>
      <c r="H169" t="s">
        <v>767</v>
      </c>
      <c r="I169" t="s">
        <v>764</v>
      </c>
      <c r="J169" s="74">
        <v>12</v>
      </c>
      <c r="K169" t="s">
        <v>825</v>
      </c>
      <c r="L169" s="75">
        <v>38352</v>
      </c>
      <c r="M169">
        <v>1</v>
      </c>
      <c r="N169" s="31">
        <v>3.2458128162750795E-2</v>
      </c>
    </row>
    <row r="170" spans="1:14">
      <c r="A170" s="71" t="s">
        <v>589</v>
      </c>
      <c r="B170" s="74">
        <v>1171.3599999999999</v>
      </c>
      <c r="C170" s="74">
        <v>1182.07</v>
      </c>
      <c r="D170" s="74">
        <v>1171.3599999999999</v>
      </c>
      <c r="E170">
        <v>1181.27</v>
      </c>
      <c r="F170">
        <v>1181.27</v>
      </c>
      <c r="G170">
        <v>1679800000</v>
      </c>
      <c r="H170" t="s">
        <v>767</v>
      </c>
      <c r="I170" t="s">
        <v>762</v>
      </c>
      <c r="J170" s="74">
        <v>1</v>
      </c>
      <c r="K170" t="s">
        <v>826</v>
      </c>
      <c r="L170" s="75">
        <v>38383</v>
      </c>
      <c r="M170">
        <v>1</v>
      </c>
      <c r="N170" s="31">
        <v>-2.5290448214403665E-2</v>
      </c>
    </row>
    <row r="171" spans="1:14">
      <c r="A171" s="71" t="s">
        <v>588</v>
      </c>
      <c r="B171" s="74">
        <v>1257.48</v>
      </c>
      <c r="C171" s="74">
        <v>1260.93</v>
      </c>
      <c r="D171" s="74">
        <v>1249.3900000000001</v>
      </c>
      <c r="E171">
        <v>1249.48</v>
      </c>
      <c r="F171">
        <v>1249.48</v>
      </c>
      <c r="G171">
        <v>2374690000</v>
      </c>
      <c r="H171" t="s">
        <v>770</v>
      </c>
      <c r="I171" t="s">
        <v>763</v>
      </c>
      <c r="J171" s="74">
        <v>11</v>
      </c>
      <c r="K171" t="s">
        <v>826</v>
      </c>
      <c r="L171" s="75">
        <v>38686</v>
      </c>
      <c r="M171">
        <v>1</v>
      </c>
      <c r="N171" s="31">
        <v>5.7742937685711176E-2</v>
      </c>
    </row>
    <row r="172" spans="1:14">
      <c r="A172" s="71" t="s">
        <v>587</v>
      </c>
      <c r="B172" s="74">
        <v>1254.42</v>
      </c>
      <c r="C172" s="74">
        <v>1254.42</v>
      </c>
      <c r="D172" s="74">
        <v>1246.5899999999999</v>
      </c>
      <c r="E172">
        <v>1248.29</v>
      </c>
      <c r="F172">
        <v>1248.29</v>
      </c>
      <c r="G172">
        <v>1443500000</v>
      </c>
      <c r="H172" t="s">
        <v>770</v>
      </c>
      <c r="I172" t="s">
        <v>764</v>
      </c>
      <c r="J172" s="74">
        <v>12</v>
      </c>
      <c r="K172" t="s">
        <v>826</v>
      </c>
      <c r="L172" s="75">
        <v>38716</v>
      </c>
      <c r="M172">
        <v>1</v>
      </c>
      <c r="N172" s="31">
        <v>-9.5239619681791992E-4</v>
      </c>
    </row>
    <row r="173" spans="1:14">
      <c r="A173" s="71" t="s">
        <v>586</v>
      </c>
      <c r="B173" s="74">
        <v>1285.2</v>
      </c>
      <c r="C173" s="74">
        <v>1285.2</v>
      </c>
      <c r="D173" s="74">
        <v>1276.8499999999999</v>
      </c>
      <c r="E173">
        <v>1280.08</v>
      </c>
      <c r="F173">
        <v>1280.08</v>
      </c>
      <c r="G173">
        <v>2708310000</v>
      </c>
      <c r="H173" t="s">
        <v>767</v>
      </c>
      <c r="I173" t="s">
        <v>762</v>
      </c>
      <c r="J173" s="74">
        <v>1</v>
      </c>
      <c r="K173" t="s">
        <v>827</v>
      </c>
      <c r="L173" s="75">
        <v>38748</v>
      </c>
      <c r="M173">
        <v>1</v>
      </c>
      <c r="N173" s="31">
        <v>2.5466838635252998E-2</v>
      </c>
    </row>
    <row r="174" spans="1:14">
      <c r="A174" s="71" t="s">
        <v>585</v>
      </c>
      <c r="B174" s="74">
        <v>1399.47</v>
      </c>
      <c r="C174" s="74">
        <v>1406.3</v>
      </c>
      <c r="D174" s="74">
        <v>1393.83</v>
      </c>
      <c r="E174">
        <v>1400.63</v>
      </c>
      <c r="F174">
        <v>1400.63</v>
      </c>
      <c r="G174">
        <v>4006230000</v>
      </c>
      <c r="H174" t="s">
        <v>770</v>
      </c>
      <c r="I174" t="s">
        <v>763</v>
      </c>
      <c r="J174" s="74">
        <v>11</v>
      </c>
      <c r="K174" t="s">
        <v>827</v>
      </c>
      <c r="L174" s="75">
        <v>39051</v>
      </c>
      <c r="M174">
        <v>1</v>
      </c>
      <c r="N174" s="31">
        <v>9.4173801637397817E-2</v>
      </c>
    </row>
    <row r="175" spans="1:14">
      <c r="A175" s="71" t="s">
        <v>584</v>
      </c>
      <c r="B175" s="74">
        <v>1424.71</v>
      </c>
      <c r="C175" s="74">
        <v>1427</v>
      </c>
      <c r="D175" s="74">
        <v>1416.84</v>
      </c>
      <c r="E175">
        <v>1418.3</v>
      </c>
      <c r="F175">
        <v>1418.3</v>
      </c>
      <c r="G175">
        <v>1678200000</v>
      </c>
      <c r="H175" t="s">
        <v>769</v>
      </c>
      <c r="I175" t="s">
        <v>764</v>
      </c>
      <c r="J175" s="74">
        <v>12</v>
      </c>
      <c r="K175" t="s">
        <v>827</v>
      </c>
      <c r="L175" s="75">
        <v>39080</v>
      </c>
      <c r="M175">
        <v>1</v>
      </c>
      <c r="N175" s="31">
        <v>1.2615751483260993E-2</v>
      </c>
    </row>
    <row r="176" spans="1:14">
      <c r="A176" s="71" t="s">
        <v>583</v>
      </c>
      <c r="B176" s="74">
        <v>1428.65</v>
      </c>
      <c r="C176" s="74">
        <v>1441.61</v>
      </c>
      <c r="D176" s="74">
        <v>1424.78</v>
      </c>
      <c r="E176">
        <v>1438.24</v>
      </c>
      <c r="F176">
        <v>1438.24</v>
      </c>
      <c r="G176">
        <v>2976690000</v>
      </c>
      <c r="H176" t="s">
        <v>767</v>
      </c>
      <c r="I176" t="s">
        <v>762</v>
      </c>
      <c r="J176" s="74">
        <v>1</v>
      </c>
      <c r="K176" t="s">
        <v>828</v>
      </c>
      <c r="L176" s="75">
        <v>39113</v>
      </c>
      <c r="M176">
        <v>1</v>
      </c>
      <c r="N176" s="31">
        <v>1.4059084819854795E-2</v>
      </c>
    </row>
    <row r="177" spans="1:14">
      <c r="A177" s="71" t="s">
        <v>582</v>
      </c>
      <c r="B177" s="74">
        <v>1471.83</v>
      </c>
      <c r="C177" s="74">
        <v>1488.94</v>
      </c>
      <c r="D177" s="74">
        <v>1470.89</v>
      </c>
      <c r="E177">
        <v>1481.14</v>
      </c>
      <c r="F177">
        <v>1481.14</v>
      </c>
      <c r="G177">
        <v>4422200000</v>
      </c>
      <c r="H177" t="s">
        <v>770</v>
      </c>
      <c r="I177" t="s">
        <v>763</v>
      </c>
      <c r="J177" s="74">
        <v>11</v>
      </c>
      <c r="K177" t="s">
        <v>828</v>
      </c>
      <c r="L177" s="75">
        <v>39416</v>
      </c>
      <c r="M177">
        <v>1</v>
      </c>
      <c r="N177" s="31">
        <v>2.9828123261764442E-2</v>
      </c>
    </row>
    <row r="178" spans="1:14">
      <c r="A178" s="71" t="s">
        <v>581</v>
      </c>
      <c r="B178" s="74">
        <v>1475.25</v>
      </c>
      <c r="C178" s="74">
        <v>1475.83</v>
      </c>
      <c r="D178" s="74">
        <v>1465.13</v>
      </c>
      <c r="E178">
        <v>1468.36</v>
      </c>
      <c r="F178">
        <v>1468.36</v>
      </c>
      <c r="G178">
        <v>2440880000</v>
      </c>
      <c r="H178" t="s">
        <v>767</v>
      </c>
      <c r="I178" t="s">
        <v>764</v>
      </c>
      <c r="J178" s="74">
        <v>12</v>
      </c>
      <c r="K178" t="s">
        <v>828</v>
      </c>
      <c r="L178" s="75">
        <v>39447</v>
      </c>
      <c r="M178">
        <v>1</v>
      </c>
      <c r="N178" s="31">
        <v>-8.6284888666839053E-3</v>
      </c>
    </row>
    <row r="179" spans="1:14">
      <c r="A179" s="71" t="s">
        <v>580</v>
      </c>
      <c r="B179" s="74">
        <v>1351.98</v>
      </c>
      <c r="C179" s="74">
        <v>1385.62</v>
      </c>
      <c r="D179" s="74">
        <v>1334.08</v>
      </c>
      <c r="E179">
        <v>1378.55</v>
      </c>
      <c r="F179">
        <v>1378.55</v>
      </c>
      <c r="G179">
        <v>4970290000</v>
      </c>
      <c r="H179" t="s">
        <v>767</v>
      </c>
      <c r="I179" t="s">
        <v>762</v>
      </c>
      <c r="J179" s="74">
        <v>1</v>
      </c>
      <c r="K179" t="s">
        <v>829</v>
      </c>
      <c r="L179" s="75">
        <v>39478</v>
      </c>
      <c r="M179">
        <v>1</v>
      </c>
      <c r="N179" s="31">
        <v>-6.1163474897164151E-2</v>
      </c>
    </row>
    <row r="180" spans="1:14">
      <c r="A180" s="71" t="s">
        <v>579</v>
      </c>
      <c r="B180" s="74">
        <v>886.89</v>
      </c>
      <c r="C180" s="74">
        <v>896.25</v>
      </c>
      <c r="D180" s="74">
        <v>881.21</v>
      </c>
      <c r="E180">
        <v>896.24</v>
      </c>
      <c r="F180">
        <v>896.24</v>
      </c>
      <c r="G180">
        <v>2740860000</v>
      </c>
      <c r="H180" t="s">
        <v>766</v>
      </c>
      <c r="I180" t="s">
        <v>763</v>
      </c>
      <c r="J180" s="74">
        <v>11</v>
      </c>
      <c r="K180" t="s">
        <v>829</v>
      </c>
      <c r="L180" s="75">
        <v>39780</v>
      </c>
      <c r="M180">
        <v>1</v>
      </c>
      <c r="N180" s="31">
        <v>-0.34986761452250548</v>
      </c>
    </row>
    <row r="181" spans="1:14">
      <c r="A181" s="71" t="s">
        <v>578</v>
      </c>
      <c r="B181" s="74">
        <v>890.59</v>
      </c>
      <c r="C181" s="74">
        <v>910.32</v>
      </c>
      <c r="D181" s="74">
        <v>889.67</v>
      </c>
      <c r="E181">
        <v>903.25</v>
      </c>
      <c r="F181">
        <v>903.25</v>
      </c>
      <c r="G181">
        <v>4172940000</v>
      </c>
      <c r="H181" t="s">
        <v>767</v>
      </c>
      <c r="I181" t="s">
        <v>764</v>
      </c>
      <c r="J181" s="74">
        <v>12</v>
      </c>
      <c r="K181" t="s">
        <v>829</v>
      </c>
      <c r="L181" s="75">
        <v>39813</v>
      </c>
      <c r="M181">
        <v>1</v>
      </c>
      <c r="N181" s="31">
        <v>7.8215656520574748E-3</v>
      </c>
    </row>
    <row r="182" spans="1:14">
      <c r="A182" s="71" t="s">
        <v>577</v>
      </c>
      <c r="B182" s="74">
        <v>845.69</v>
      </c>
      <c r="C182" s="74">
        <v>851.66</v>
      </c>
      <c r="D182" s="74">
        <v>821.67</v>
      </c>
      <c r="E182">
        <v>825.88</v>
      </c>
      <c r="F182">
        <v>825.88</v>
      </c>
      <c r="G182">
        <v>5350580000</v>
      </c>
      <c r="H182" t="s">
        <v>770</v>
      </c>
      <c r="I182" t="s">
        <v>762</v>
      </c>
      <c r="J182" s="74">
        <v>1</v>
      </c>
      <c r="K182" t="s">
        <v>830</v>
      </c>
      <c r="L182" s="75">
        <v>39843</v>
      </c>
      <c r="M182">
        <v>1</v>
      </c>
      <c r="N182" s="31">
        <v>-8.5657348463880442E-2</v>
      </c>
    </row>
    <row r="183" spans="1:14">
      <c r="A183" s="71" t="s">
        <v>576</v>
      </c>
      <c r="B183" s="74">
        <v>1091.07</v>
      </c>
      <c r="C183" s="74">
        <v>1097.24</v>
      </c>
      <c r="D183" s="74">
        <v>1086.25</v>
      </c>
      <c r="E183">
        <v>1095.6300000000001</v>
      </c>
      <c r="F183">
        <v>1095.6300000000001</v>
      </c>
      <c r="G183">
        <v>3895520000</v>
      </c>
      <c r="H183" t="s">
        <v>770</v>
      </c>
      <c r="I183" t="s">
        <v>763</v>
      </c>
      <c r="J183" s="74">
        <v>11</v>
      </c>
      <c r="K183" t="s">
        <v>830</v>
      </c>
      <c r="L183" s="75">
        <v>40147</v>
      </c>
      <c r="M183">
        <v>1</v>
      </c>
      <c r="N183" s="31">
        <v>0.32662130091538738</v>
      </c>
    </row>
    <row r="184" spans="1:14">
      <c r="A184" s="71" t="s">
        <v>575</v>
      </c>
      <c r="B184" s="74">
        <v>1126.5999999999999</v>
      </c>
      <c r="C184" s="74">
        <v>1127.6400000000001</v>
      </c>
      <c r="D184" s="74">
        <v>1114.81</v>
      </c>
      <c r="E184">
        <v>1115.0999999999999</v>
      </c>
      <c r="F184">
        <v>1115.0999999999999</v>
      </c>
      <c r="G184">
        <v>2076990000</v>
      </c>
      <c r="H184" t="s">
        <v>767</v>
      </c>
      <c r="I184" t="s">
        <v>764</v>
      </c>
      <c r="J184" s="74">
        <v>12</v>
      </c>
      <c r="K184" t="s">
        <v>830</v>
      </c>
      <c r="L184" s="75">
        <v>40178</v>
      </c>
      <c r="M184">
        <v>1</v>
      </c>
      <c r="N184" s="31">
        <v>1.7770597738287375E-2</v>
      </c>
    </row>
    <row r="185" spans="1:14">
      <c r="A185" s="71" t="s">
        <v>574</v>
      </c>
      <c r="B185" s="74">
        <v>1087.6099999999999</v>
      </c>
      <c r="C185" s="74">
        <v>1096.45</v>
      </c>
      <c r="D185" s="74">
        <v>1071.5899999999999</v>
      </c>
      <c r="E185">
        <v>1073.8699999999999</v>
      </c>
      <c r="F185">
        <v>1073.8699999999999</v>
      </c>
      <c r="G185">
        <v>5412850000</v>
      </c>
      <c r="H185" t="s">
        <v>769</v>
      </c>
      <c r="I185" t="s">
        <v>762</v>
      </c>
      <c r="J185" s="74">
        <v>1</v>
      </c>
      <c r="K185" t="s">
        <v>831</v>
      </c>
      <c r="L185" s="75">
        <v>40207</v>
      </c>
      <c r="M185">
        <v>1</v>
      </c>
      <c r="N185" s="31">
        <v>-3.6974262397991231E-2</v>
      </c>
    </row>
    <row r="186" spans="1:14">
      <c r="A186" s="71" t="s">
        <v>573</v>
      </c>
      <c r="B186" s="74">
        <v>1182.96</v>
      </c>
      <c r="C186" s="74">
        <v>1187.4000000000001</v>
      </c>
      <c r="D186" s="74">
        <v>1174.1400000000001</v>
      </c>
      <c r="E186">
        <v>1180.55</v>
      </c>
      <c r="F186">
        <v>1180.55</v>
      </c>
      <c r="G186">
        <v>4284700000</v>
      </c>
      <c r="H186" t="s">
        <v>770</v>
      </c>
      <c r="I186" t="s">
        <v>763</v>
      </c>
      <c r="J186" s="74">
        <v>11</v>
      </c>
      <c r="K186" t="s">
        <v>831</v>
      </c>
      <c r="L186" s="75">
        <v>40512</v>
      </c>
      <c r="M186">
        <v>1</v>
      </c>
      <c r="N186" s="31">
        <v>9.9341633531060625E-2</v>
      </c>
    </row>
    <row r="187" spans="1:14">
      <c r="A187" s="71" t="s">
        <v>572</v>
      </c>
      <c r="B187" s="74">
        <v>1256.76</v>
      </c>
      <c r="C187" s="74">
        <v>1259.3399999999999</v>
      </c>
      <c r="D187" s="74">
        <v>1254.19</v>
      </c>
      <c r="E187">
        <v>1257.6400000000001</v>
      </c>
      <c r="F187">
        <v>1257.6400000000001</v>
      </c>
      <c r="G187">
        <v>1799770000</v>
      </c>
      <c r="H187" t="s">
        <v>767</v>
      </c>
      <c r="I187" t="s">
        <v>764</v>
      </c>
      <c r="J187" s="74">
        <v>12</v>
      </c>
      <c r="K187" t="s">
        <v>831</v>
      </c>
      <c r="L187" s="75">
        <v>40543</v>
      </c>
      <c r="M187">
        <v>1</v>
      </c>
      <c r="N187" s="31">
        <v>6.5300072000338952E-2</v>
      </c>
    </row>
    <row r="188" spans="1:14">
      <c r="A188" s="71" t="s">
        <v>571</v>
      </c>
      <c r="B188" s="74">
        <v>1276.5</v>
      </c>
      <c r="C188" s="74">
        <v>1287.17</v>
      </c>
      <c r="D188" s="74">
        <v>1276.5</v>
      </c>
      <c r="E188">
        <v>1286.1199999999999</v>
      </c>
      <c r="F188">
        <v>1286.1199999999999</v>
      </c>
      <c r="G188">
        <v>4167160000</v>
      </c>
      <c r="H188" t="s">
        <v>767</v>
      </c>
      <c r="I188" t="s">
        <v>762</v>
      </c>
      <c r="J188" s="74">
        <v>1</v>
      </c>
      <c r="K188" t="s">
        <v>832</v>
      </c>
      <c r="L188" s="75">
        <v>40574</v>
      </c>
      <c r="M188">
        <v>1</v>
      </c>
      <c r="N188" s="31">
        <v>2.2645590152984788E-2</v>
      </c>
    </row>
    <row r="189" spans="1:14">
      <c r="A189" s="71" t="s">
        <v>570</v>
      </c>
      <c r="B189" s="74">
        <v>1196.72</v>
      </c>
      <c r="C189" s="74">
        <v>1247.1099999999999</v>
      </c>
      <c r="D189" s="74">
        <v>1196.72</v>
      </c>
      <c r="E189">
        <v>1246.96</v>
      </c>
      <c r="F189">
        <v>1246.96</v>
      </c>
      <c r="G189">
        <v>5801910000</v>
      </c>
      <c r="H189" t="s">
        <v>770</v>
      </c>
      <c r="I189" t="s">
        <v>763</v>
      </c>
      <c r="J189" s="74">
        <v>11</v>
      </c>
      <c r="K189" t="s">
        <v>832</v>
      </c>
      <c r="L189" s="75">
        <v>40877</v>
      </c>
      <c r="M189">
        <v>1</v>
      </c>
      <c r="N189" s="31">
        <v>-3.0448169688675909E-2</v>
      </c>
    </row>
    <row r="190" spans="1:14">
      <c r="A190" s="71" t="s">
        <v>569</v>
      </c>
      <c r="B190" s="74">
        <v>1262.82</v>
      </c>
      <c r="C190" s="74">
        <v>1264.1199999999999</v>
      </c>
      <c r="D190" s="74">
        <v>1257.46</v>
      </c>
      <c r="E190">
        <v>1257.5999999999999</v>
      </c>
      <c r="F190">
        <v>1257.5999999999999</v>
      </c>
      <c r="G190">
        <v>2271850000</v>
      </c>
      <c r="H190" t="s">
        <v>770</v>
      </c>
      <c r="I190" t="s">
        <v>764</v>
      </c>
      <c r="J190" s="74">
        <v>12</v>
      </c>
      <c r="K190" t="s">
        <v>832</v>
      </c>
      <c r="L190" s="75">
        <v>40907</v>
      </c>
      <c r="M190">
        <v>1</v>
      </c>
      <c r="N190" s="31">
        <v>8.5327516520176047E-3</v>
      </c>
    </row>
    <row r="191" spans="1:14">
      <c r="A191" s="71" t="s">
        <v>568</v>
      </c>
      <c r="B191" s="74">
        <v>1313.53</v>
      </c>
      <c r="C191" s="74">
        <v>1321.41</v>
      </c>
      <c r="D191" s="74">
        <v>1306.69</v>
      </c>
      <c r="E191">
        <v>1312.41</v>
      </c>
      <c r="F191">
        <v>1312.41</v>
      </c>
      <c r="G191">
        <v>4235550000</v>
      </c>
      <c r="H191" t="s">
        <v>767</v>
      </c>
      <c r="I191" t="s">
        <v>762</v>
      </c>
      <c r="J191" s="74">
        <v>1</v>
      </c>
      <c r="K191" t="s">
        <v>833</v>
      </c>
      <c r="L191" s="75">
        <v>40939</v>
      </c>
      <c r="M191">
        <v>1</v>
      </c>
      <c r="N191" s="31">
        <v>4.3583015267175715E-2</v>
      </c>
    </row>
    <row r="192" spans="1:14">
      <c r="A192" s="71" t="s">
        <v>567</v>
      </c>
      <c r="B192" s="74">
        <v>1415.95</v>
      </c>
      <c r="C192" s="74">
        <v>1418.86</v>
      </c>
      <c r="D192" s="74">
        <v>1411.63</v>
      </c>
      <c r="E192">
        <v>1416.18</v>
      </c>
      <c r="F192">
        <v>1416.18</v>
      </c>
      <c r="G192">
        <v>3966000000</v>
      </c>
      <c r="H192" t="s">
        <v>770</v>
      </c>
      <c r="I192" t="s">
        <v>763</v>
      </c>
      <c r="J192" s="74">
        <v>11</v>
      </c>
      <c r="K192" t="s">
        <v>833</v>
      </c>
      <c r="L192" s="75">
        <v>41243</v>
      </c>
      <c r="M192">
        <v>1</v>
      </c>
      <c r="N192" s="31">
        <v>7.906827896770062E-2</v>
      </c>
    </row>
    <row r="193" spans="1:14">
      <c r="A193" s="71" t="s">
        <v>566</v>
      </c>
      <c r="B193" s="74">
        <v>1402.43</v>
      </c>
      <c r="C193" s="74">
        <v>1426.74</v>
      </c>
      <c r="D193" s="74">
        <v>1398.11</v>
      </c>
      <c r="E193">
        <v>1426.19</v>
      </c>
      <c r="F193">
        <v>1426.19</v>
      </c>
      <c r="G193">
        <v>3204330000</v>
      </c>
      <c r="H193" t="s">
        <v>767</v>
      </c>
      <c r="I193" t="s">
        <v>764</v>
      </c>
      <c r="J193" s="74">
        <v>12</v>
      </c>
      <c r="K193" t="s">
        <v>833</v>
      </c>
      <c r="L193" s="75">
        <v>41274</v>
      </c>
      <c r="M193">
        <v>1</v>
      </c>
      <c r="N193" s="31">
        <v>7.0683105254981645E-3</v>
      </c>
    </row>
    <row r="194" spans="1:14">
      <c r="A194" s="71" t="s">
        <v>565</v>
      </c>
      <c r="B194" s="74">
        <v>1501.96</v>
      </c>
      <c r="C194" s="74">
        <v>1504.19</v>
      </c>
      <c r="D194" s="74">
        <v>1496.76</v>
      </c>
      <c r="E194">
        <v>1498.11</v>
      </c>
      <c r="F194">
        <v>1498.11</v>
      </c>
      <c r="G194">
        <v>3999880000</v>
      </c>
      <c r="H194" t="s">
        <v>767</v>
      </c>
      <c r="I194" t="s">
        <v>762</v>
      </c>
      <c r="J194" s="74">
        <v>1</v>
      </c>
      <c r="K194" t="s">
        <v>834</v>
      </c>
      <c r="L194" s="75">
        <v>41305</v>
      </c>
      <c r="M194">
        <v>1</v>
      </c>
      <c r="N194" s="31">
        <v>5.0428063581991069E-2</v>
      </c>
    </row>
    <row r="195" spans="1:14">
      <c r="A195" s="71" t="s">
        <v>564</v>
      </c>
      <c r="B195" s="74">
        <v>1808.69</v>
      </c>
      <c r="C195" s="74">
        <v>1813.55</v>
      </c>
      <c r="D195" s="74">
        <v>1803.98</v>
      </c>
      <c r="E195">
        <v>1805.81</v>
      </c>
      <c r="F195">
        <v>1805.81</v>
      </c>
      <c r="G195">
        <v>1598300000</v>
      </c>
      <c r="H195" t="s">
        <v>769</v>
      </c>
      <c r="I195" t="s">
        <v>763</v>
      </c>
      <c r="J195" s="74">
        <v>11</v>
      </c>
      <c r="K195" t="s">
        <v>834</v>
      </c>
      <c r="L195" s="75">
        <v>41607</v>
      </c>
      <c r="M195">
        <v>1</v>
      </c>
      <c r="N195" s="31">
        <v>0.20539212741387486</v>
      </c>
    </row>
    <row r="196" spans="1:14">
      <c r="A196" s="71" t="s">
        <v>563</v>
      </c>
      <c r="B196" s="74">
        <v>1842.61</v>
      </c>
      <c r="C196" s="74">
        <v>1849.44</v>
      </c>
      <c r="D196" s="74">
        <v>1842.41</v>
      </c>
      <c r="E196">
        <v>1848.36</v>
      </c>
      <c r="F196">
        <v>1848.36</v>
      </c>
      <c r="G196">
        <v>2312840000</v>
      </c>
      <c r="H196" t="s">
        <v>767</v>
      </c>
      <c r="I196" t="s">
        <v>764</v>
      </c>
      <c r="J196" s="74">
        <v>12</v>
      </c>
      <c r="K196" t="s">
        <v>834</v>
      </c>
      <c r="L196" s="75">
        <v>41639</v>
      </c>
      <c r="M196">
        <v>1</v>
      </c>
      <c r="N196" s="31">
        <v>2.3562833299184276E-2</v>
      </c>
    </row>
    <row r="197" spans="1:14">
      <c r="A197" s="71" t="s">
        <v>562</v>
      </c>
      <c r="B197" s="74">
        <v>1790.88</v>
      </c>
      <c r="C197" s="74">
        <v>1793.88</v>
      </c>
      <c r="D197" s="74">
        <v>1772.26</v>
      </c>
      <c r="E197">
        <v>1782.59</v>
      </c>
      <c r="F197">
        <v>1782.59</v>
      </c>
      <c r="G197">
        <v>4059690000</v>
      </c>
      <c r="H197" t="s">
        <v>767</v>
      </c>
      <c r="I197" t="s">
        <v>762</v>
      </c>
      <c r="J197" s="74">
        <v>1</v>
      </c>
      <c r="K197" t="s">
        <v>835</v>
      </c>
      <c r="L197" s="75">
        <v>41670</v>
      </c>
      <c r="M197">
        <v>1</v>
      </c>
      <c r="N197" s="31">
        <v>-3.5582895107013776E-2</v>
      </c>
    </row>
    <row r="198" spans="1:14">
      <c r="A198" s="71" t="s">
        <v>561</v>
      </c>
      <c r="B198" s="74">
        <v>2074.7800000000002</v>
      </c>
      <c r="C198" s="74">
        <v>2075.7600000000002</v>
      </c>
      <c r="D198" s="74">
        <v>2065.06</v>
      </c>
      <c r="E198">
        <v>2067.56</v>
      </c>
      <c r="F198">
        <v>2067.56</v>
      </c>
      <c r="G198">
        <v>2504640000</v>
      </c>
      <c r="H198" t="s">
        <v>766</v>
      </c>
      <c r="I198" t="s">
        <v>763</v>
      </c>
      <c r="J198" s="74">
        <v>11</v>
      </c>
      <c r="K198" t="s">
        <v>835</v>
      </c>
      <c r="L198" s="75">
        <v>41971</v>
      </c>
      <c r="M198">
        <v>1</v>
      </c>
      <c r="N198" s="31">
        <v>0.15986289612305693</v>
      </c>
    </row>
    <row r="199" spans="1:14">
      <c r="A199" s="71" t="s">
        <v>560</v>
      </c>
      <c r="B199" s="74">
        <v>2082.11</v>
      </c>
      <c r="C199" s="74">
        <v>2085.58</v>
      </c>
      <c r="D199" s="74">
        <v>2057.94</v>
      </c>
      <c r="E199">
        <v>2058.9</v>
      </c>
      <c r="F199">
        <v>2058.9</v>
      </c>
      <c r="G199">
        <v>2606070000</v>
      </c>
      <c r="H199" t="s">
        <v>767</v>
      </c>
      <c r="I199" t="s">
        <v>764</v>
      </c>
      <c r="J199" s="74">
        <v>12</v>
      </c>
      <c r="K199" t="s">
        <v>835</v>
      </c>
      <c r="L199" s="75">
        <v>42004</v>
      </c>
      <c r="M199">
        <v>1</v>
      </c>
      <c r="N199" s="31">
        <v>-4.1885120625277401E-3</v>
      </c>
    </row>
    <row r="200" spans="1:14">
      <c r="A200" s="71" t="s">
        <v>559</v>
      </c>
      <c r="B200" s="74">
        <v>2019.35</v>
      </c>
      <c r="C200" s="74">
        <v>2023.32</v>
      </c>
      <c r="D200" s="74">
        <v>1993.38</v>
      </c>
      <c r="E200">
        <v>1994.99</v>
      </c>
      <c r="F200">
        <v>1994.99</v>
      </c>
      <c r="G200">
        <v>4568650000</v>
      </c>
      <c r="H200" t="s">
        <v>770</v>
      </c>
      <c r="I200" t="s">
        <v>762</v>
      </c>
      <c r="J200" s="74">
        <v>1</v>
      </c>
      <c r="K200" t="s">
        <v>836</v>
      </c>
      <c r="L200" s="75">
        <v>42034</v>
      </c>
      <c r="M200">
        <v>1</v>
      </c>
      <c r="N200" s="31">
        <v>-3.1040847054252307E-2</v>
      </c>
    </row>
    <row r="201" spans="1:14">
      <c r="A201" s="71" t="s">
        <v>558</v>
      </c>
      <c r="B201" s="74">
        <v>2090.9499999999998</v>
      </c>
      <c r="C201" s="74">
        <v>2093.81</v>
      </c>
      <c r="D201" s="74">
        <v>2080.41</v>
      </c>
      <c r="E201">
        <v>2080.41</v>
      </c>
      <c r="F201">
        <v>2080.41</v>
      </c>
      <c r="G201">
        <v>4275030000</v>
      </c>
      <c r="H201" t="s">
        <v>770</v>
      </c>
      <c r="I201" t="s">
        <v>763</v>
      </c>
      <c r="J201" s="74">
        <v>11</v>
      </c>
      <c r="K201" t="s">
        <v>836</v>
      </c>
      <c r="L201" s="75">
        <v>42338</v>
      </c>
      <c r="M201">
        <v>1</v>
      </c>
      <c r="N201" s="31">
        <v>4.2817257229359466E-2</v>
      </c>
    </row>
    <row r="202" spans="1:14">
      <c r="A202" s="71" t="s">
        <v>557</v>
      </c>
      <c r="B202" s="74">
        <v>2060.59</v>
      </c>
      <c r="C202" s="74">
        <v>2062.54</v>
      </c>
      <c r="D202" s="74">
        <v>2043.62</v>
      </c>
      <c r="E202">
        <v>2043.94</v>
      </c>
      <c r="F202">
        <v>2043.94</v>
      </c>
      <c r="G202">
        <v>2655330000</v>
      </c>
      <c r="H202" t="s">
        <v>767</v>
      </c>
      <c r="I202" t="s">
        <v>764</v>
      </c>
      <c r="J202" s="74">
        <v>12</v>
      </c>
      <c r="K202" t="s">
        <v>836</v>
      </c>
      <c r="L202" s="75">
        <v>42369</v>
      </c>
      <c r="M202">
        <v>1</v>
      </c>
      <c r="N202" s="31">
        <v>-1.7530198374358805E-2</v>
      </c>
    </row>
    <row r="203" spans="1:14">
      <c r="A203" s="71" t="s">
        <v>556</v>
      </c>
      <c r="B203" s="74">
        <v>1894</v>
      </c>
      <c r="C203" s="74">
        <v>1940.24</v>
      </c>
      <c r="D203" s="74">
        <v>1894</v>
      </c>
      <c r="E203">
        <v>1940.24</v>
      </c>
      <c r="F203">
        <v>1940.24</v>
      </c>
      <c r="G203">
        <v>5497570000</v>
      </c>
      <c r="H203" t="s">
        <v>769</v>
      </c>
      <c r="I203" t="s">
        <v>762</v>
      </c>
      <c r="J203" s="74">
        <v>1</v>
      </c>
      <c r="K203" t="s">
        <v>837</v>
      </c>
      <c r="L203" s="75">
        <v>42398</v>
      </c>
      <c r="M203">
        <v>1</v>
      </c>
      <c r="N203" s="31">
        <v>-5.0735344481736278E-2</v>
      </c>
    </row>
    <row r="204" spans="1:14">
      <c r="A204" s="71" t="s">
        <v>555</v>
      </c>
      <c r="B204" s="74">
        <v>2204.9699999999998</v>
      </c>
      <c r="C204" s="74">
        <v>2214.1</v>
      </c>
      <c r="D204" s="74">
        <v>2198.81</v>
      </c>
      <c r="E204">
        <v>2198.81</v>
      </c>
      <c r="F204">
        <v>2198.81</v>
      </c>
      <c r="G204">
        <v>5538400000</v>
      </c>
      <c r="H204" t="s">
        <v>770</v>
      </c>
      <c r="I204" t="s">
        <v>763</v>
      </c>
      <c r="J204" s="74">
        <v>11</v>
      </c>
      <c r="K204" t="s">
        <v>837</v>
      </c>
      <c r="L204" s="75">
        <v>42704</v>
      </c>
      <c r="M204">
        <v>1</v>
      </c>
      <c r="N204" s="31">
        <v>0.1332670185131736</v>
      </c>
    </row>
    <row r="205" spans="1:14">
      <c r="A205" s="71" t="s">
        <v>554</v>
      </c>
      <c r="B205" s="74">
        <v>2251.61</v>
      </c>
      <c r="C205" s="74">
        <v>2253.58</v>
      </c>
      <c r="D205" s="74">
        <v>2233.62</v>
      </c>
      <c r="E205">
        <v>2238.83</v>
      </c>
      <c r="F205">
        <v>2238.83</v>
      </c>
      <c r="G205">
        <v>2671550000</v>
      </c>
      <c r="H205" t="s">
        <v>770</v>
      </c>
      <c r="I205" t="s">
        <v>764</v>
      </c>
      <c r="J205" s="74">
        <v>12</v>
      </c>
      <c r="K205" t="s">
        <v>837</v>
      </c>
      <c r="L205" s="75">
        <v>42734</v>
      </c>
      <c r="M205">
        <v>1</v>
      </c>
      <c r="N205" s="31">
        <v>1.8200754044233009E-2</v>
      </c>
    </row>
    <row r="206" spans="1:14">
      <c r="A206" s="71" t="s">
        <v>553</v>
      </c>
      <c r="B206" s="74">
        <v>2274.02</v>
      </c>
      <c r="C206" s="74">
        <v>2279.09</v>
      </c>
      <c r="D206" s="74">
        <v>2267.21</v>
      </c>
      <c r="E206">
        <v>2278.87</v>
      </c>
      <c r="F206">
        <v>2278.87</v>
      </c>
      <c r="G206">
        <v>4089730000</v>
      </c>
      <c r="H206" t="s">
        <v>767</v>
      </c>
      <c r="I206" t="s">
        <v>762</v>
      </c>
      <c r="J206" s="74">
        <v>1</v>
      </c>
      <c r="K206" t="s">
        <v>838</v>
      </c>
      <c r="L206" s="75">
        <v>42766</v>
      </c>
      <c r="M206">
        <v>1</v>
      </c>
      <c r="N206" s="31">
        <v>1.7884341374735897E-2</v>
      </c>
    </row>
    <row r="207" spans="1:14">
      <c r="A207" s="71" t="s">
        <v>552</v>
      </c>
      <c r="B207" s="74">
        <v>2633.93</v>
      </c>
      <c r="C207" s="74">
        <v>2657.74</v>
      </c>
      <c r="D207" s="74">
        <v>2633.93</v>
      </c>
      <c r="E207">
        <v>2647.58</v>
      </c>
      <c r="F207">
        <v>2647.58</v>
      </c>
      <c r="G207">
        <v>4965700000</v>
      </c>
      <c r="H207" t="s">
        <v>770</v>
      </c>
      <c r="I207" t="s">
        <v>763</v>
      </c>
      <c r="J207" s="74">
        <v>11</v>
      </c>
      <c r="K207" t="s">
        <v>838</v>
      </c>
      <c r="L207" s="75">
        <v>43069</v>
      </c>
      <c r="M207">
        <v>1</v>
      </c>
      <c r="N207" s="31">
        <v>0.16179510020317089</v>
      </c>
    </row>
    <row r="208" spans="1:14">
      <c r="A208" s="71" t="s">
        <v>551</v>
      </c>
      <c r="B208" s="74">
        <v>2689.15</v>
      </c>
      <c r="C208" s="74">
        <v>2692.12</v>
      </c>
      <c r="D208" s="74">
        <v>2673.61</v>
      </c>
      <c r="E208">
        <v>2673.61</v>
      </c>
      <c r="F208">
        <v>2673.61</v>
      </c>
      <c r="G208">
        <v>2447760000</v>
      </c>
      <c r="H208" t="s">
        <v>769</v>
      </c>
      <c r="I208" t="s">
        <v>764</v>
      </c>
      <c r="J208" s="74">
        <v>12</v>
      </c>
      <c r="K208" t="s">
        <v>838</v>
      </c>
      <c r="L208" s="75">
        <v>43098</v>
      </c>
      <c r="M208">
        <v>1</v>
      </c>
      <c r="N208" s="31">
        <v>9.8316198188535195E-3</v>
      </c>
    </row>
    <row r="209" spans="1:14">
      <c r="A209" s="71" t="s">
        <v>550</v>
      </c>
      <c r="B209" s="74">
        <v>2832.41</v>
      </c>
      <c r="C209" s="74">
        <v>2839.26</v>
      </c>
      <c r="D209" s="74">
        <v>2813.04</v>
      </c>
      <c r="E209">
        <v>2823.81</v>
      </c>
      <c r="F209">
        <v>2823.81</v>
      </c>
      <c r="G209">
        <v>4276270000</v>
      </c>
      <c r="H209" t="s">
        <v>767</v>
      </c>
      <c r="I209" t="s">
        <v>762</v>
      </c>
      <c r="J209" s="74">
        <v>1</v>
      </c>
      <c r="K209" t="s">
        <v>839</v>
      </c>
      <c r="L209" s="75">
        <v>43131</v>
      </c>
      <c r="M209">
        <v>1</v>
      </c>
      <c r="N209" s="31">
        <v>5.6178724645703677E-2</v>
      </c>
    </row>
    <row r="210" spans="1:14">
      <c r="A210" s="71" t="s">
        <v>549</v>
      </c>
      <c r="B210" s="74">
        <v>2737.76</v>
      </c>
      <c r="C210" s="74">
        <v>2760.88</v>
      </c>
      <c r="D210" s="74">
        <v>2732.76</v>
      </c>
      <c r="E210">
        <v>2760.17</v>
      </c>
      <c r="F210">
        <v>2760.17</v>
      </c>
      <c r="G210">
        <v>4668310000</v>
      </c>
      <c r="H210" t="s">
        <v>770</v>
      </c>
      <c r="I210" t="s">
        <v>763</v>
      </c>
      <c r="J210" s="74">
        <v>11</v>
      </c>
      <c r="K210" t="s">
        <v>839</v>
      </c>
      <c r="L210" s="75">
        <v>43434</v>
      </c>
      <c r="M210">
        <v>1</v>
      </c>
      <c r="N210" s="31">
        <v>-2.2536927059540079E-2</v>
      </c>
    </row>
    <row r="211" spans="1:14">
      <c r="A211" s="71" t="s">
        <v>548</v>
      </c>
      <c r="B211" s="74">
        <v>2498.94</v>
      </c>
      <c r="C211" s="74">
        <v>2509.2399999999998</v>
      </c>
      <c r="D211" s="74">
        <v>2482.8200000000002</v>
      </c>
      <c r="E211">
        <v>2506.85</v>
      </c>
      <c r="F211">
        <v>2506.85</v>
      </c>
      <c r="G211">
        <v>3461920000</v>
      </c>
      <c r="H211" t="s">
        <v>767</v>
      </c>
      <c r="I211" t="s">
        <v>764</v>
      </c>
      <c r="J211" s="74">
        <v>12</v>
      </c>
      <c r="K211" t="s">
        <v>839</v>
      </c>
      <c r="L211" s="75">
        <v>43465</v>
      </c>
      <c r="M211">
        <v>1</v>
      </c>
      <c r="N211" s="31">
        <v>-9.1776955767217297E-2</v>
      </c>
    </row>
    <row r="212" spans="1:14">
      <c r="A212" s="71" t="s">
        <v>547</v>
      </c>
      <c r="B212" s="74">
        <v>2685.49</v>
      </c>
      <c r="C212" s="74">
        <v>2708.95</v>
      </c>
      <c r="D212" s="74">
        <v>2678.65</v>
      </c>
      <c r="E212">
        <v>2704.1</v>
      </c>
      <c r="F212">
        <v>2704.1</v>
      </c>
      <c r="G212">
        <v>4953800000</v>
      </c>
      <c r="H212" t="s">
        <v>767</v>
      </c>
      <c r="I212" t="s">
        <v>762</v>
      </c>
      <c r="J212" s="74">
        <v>1</v>
      </c>
      <c r="K212" t="s">
        <v>840</v>
      </c>
      <c r="L212" s="75">
        <v>43496</v>
      </c>
      <c r="M212">
        <v>1</v>
      </c>
      <c r="N212" s="31">
        <v>7.8684404731036967E-2</v>
      </c>
    </row>
    <row r="213" spans="1:14">
      <c r="A213" s="71" t="s">
        <v>546</v>
      </c>
      <c r="B213" s="74">
        <v>3147.18</v>
      </c>
      <c r="C213" s="74">
        <v>3150.3</v>
      </c>
      <c r="D213" s="74">
        <v>3139.34</v>
      </c>
      <c r="E213">
        <v>3140.98</v>
      </c>
      <c r="F213">
        <v>3140.98</v>
      </c>
      <c r="G213">
        <v>1743420000</v>
      </c>
      <c r="H213" t="s">
        <v>769</v>
      </c>
      <c r="I213" t="s">
        <v>763</v>
      </c>
      <c r="J213" s="74">
        <v>11</v>
      </c>
      <c r="K213" t="s">
        <v>840</v>
      </c>
      <c r="L213" s="75">
        <v>43798</v>
      </c>
      <c r="M213">
        <v>1</v>
      </c>
      <c r="N213" s="31">
        <v>0.16156207240856482</v>
      </c>
    </row>
    <row r="214" spans="1:14">
      <c r="A214" s="71" t="s">
        <v>545</v>
      </c>
      <c r="B214" s="74">
        <v>3215.18</v>
      </c>
      <c r="C214" s="74">
        <v>3231.72</v>
      </c>
      <c r="D214" s="74">
        <v>3212.03</v>
      </c>
      <c r="E214">
        <v>3230.78</v>
      </c>
      <c r="F214">
        <v>3230.78</v>
      </c>
      <c r="G214">
        <v>2894760000</v>
      </c>
      <c r="H214" t="s">
        <v>767</v>
      </c>
      <c r="I214" t="s">
        <v>764</v>
      </c>
      <c r="J214" s="74">
        <v>12</v>
      </c>
      <c r="K214" t="s">
        <v>840</v>
      </c>
      <c r="L214" s="75">
        <v>43830</v>
      </c>
      <c r="M214">
        <v>1</v>
      </c>
      <c r="N214" s="31">
        <v>2.8589803182446302E-2</v>
      </c>
    </row>
    <row r="215" spans="1:14">
      <c r="A215" s="71" t="s">
        <v>544</v>
      </c>
      <c r="B215" s="74">
        <v>3282.33</v>
      </c>
      <c r="C215" s="74">
        <v>3282.33</v>
      </c>
      <c r="D215" s="74">
        <v>3214.68</v>
      </c>
      <c r="E215">
        <v>3225.52</v>
      </c>
      <c r="F215">
        <v>3225.52</v>
      </c>
      <c r="G215">
        <v>4529700000</v>
      </c>
      <c r="H215" t="s">
        <v>767</v>
      </c>
      <c r="I215" t="s">
        <v>762</v>
      </c>
      <c r="J215" s="74">
        <v>1</v>
      </c>
      <c r="K215" t="s">
        <v>841</v>
      </c>
      <c r="L215" s="75">
        <v>43861</v>
      </c>
      <c r="M215">
        <v>1</v>
      </c>
      <c r="N215" s="31">
        <v>-1.6280898111292685E-3</v>
      </c>
    </row>
    <row r="216" spans="1:14">
      <c r="A216" s="71" t="s">
        <v>543</v>
      </c>
      <c r="B216" s="74">
        <v>3634.18</v>
      </c>
      <c r="C216" s="74">
        <v>3634.18</v>
      </c>
      <c r="D216" s="74">
        <v>3594.39</v>
      </c>
      <c r="E216">
        <v>3621.63</v>
      </c>
      <c r="F216">
        <v>3621.63</v>
      </c>
      <c r="G216">
        <v>6308410000</v>
      </c>
      <c r="H216" t="s">
        <v>770</v>
      </c>
      <c r="I216" t="s">
        <v>763</v>
      </c>
      <c r="J216" s="74">
        <v>11</v>
      </c>
      <c r="K216" t="s">
        <v>841</v>
      </c>
      <c r="L216" s="75">
        <v>44165</v>
      </c>
      <c r="M216">
        <v>1</v>
      </c>
      <c r="N216" s="31">
        <v>0.12280500508445154</v>
      </c>
    </row>
    <row r="217" spans="1:14">
      <c r="A217" s="71" t="s">
        <v>542</v>
      </c>
      <c r="B217" s="74">
        <v>3733.27</v>
      </c>
      <c r="C217" s="74">
        <v>3760.2</v>
      </c>
      <c r="D217" s="74">
        <v>3726.88</v>
      </c>
      <c r="E217">
        <v>3756.07</v>
      </c>
      <c r="F217">
        <v>3756.07</v>
      </c>
      <c r="G217">
        <v>3179040000</v>
      </c>
      <c r="H217" t="s">
        <v>767</v>
      </c>
      <c r="I217" t="s">
        <v>764</v>
      </c>
      <c r="J217" s="74">
        <v>12</v>
      </c>
      <c r="K217" t="s">
        <v>841</v>
      </c>
      <c r="L217" s="75">
        <v>44196</v>
      </c>
      <c r="M217">
        <v>1</v>
      </c>
      <c r="N217" s="31">
        <v>3.7121406659432372E-2</v>
      </c>
    </row>
    <row r="218" spans="1:14">
      <c r="A218" s="71" t="s">
        <v>541</v>
      </c>
      <c r="B218" s="74">
        <v>3778.05</v>
      </c>
      <c r="C218" s="74">
        <v>3778.05</v>
      </c>
      <c r="D218" s="74">
        <v>3694.12</v>
      </c>
      <c r="E218">
        <v>3714.24</v>
      </c>
      <c r="F218">
        <v>3714.24</v>
      </c>
      <c r="G218">
        <v>6643370000</v>
      </c>
      <c r="H218" t="s">
        <v>769</v>
      </c>
      <c r="I218" t="s">
        <v>762</v>
      </c>
      <c r="J218" s="74">
        <v>1</v>
      </c>
      <c r="K218" t="s">
        <v>842</v>
      </c>
      <c r="L218" s="75">
        <v>44225</v>
      </c>
      <c r="M218">
        <v>1</v>
      </c>
      <c r="N218" s="31">
        <v>-1.1136640158463601E-2</v>
      </c>
    </row>
    <row r="219" spans="1:14">
      <c r="A219" s="71" t="s">
        <v>540</v>
      </c>
      <c r="B219" s="74">
        <v>4640.25</v>
      </c>
      <c r="C219" s="74">
        <v>4646.0200000000004</v>
      </c>
      <c r="D219" s="74">
        <v>4560</v>
      </c>
      <c r="E219">
        <v>4567</v>
      </c>
      <c r="F219">
        <v>4567</v>
      </c>
      <c r="G219">
        <v>6625990000</v>
      </c>
      <c r="H219" t="s">
        <v>770</v>
      </c>
      <c r="I219" t="s">
        <v>763</v>
      </c>
      <c r="J219" s="74">
        <v>11</v>
      </c>
      <c r="K219" t="s">
        <v>842</v>
      </c>
      <c r="L219" s="75">
        <v>44530</v>
      </c>
      <c r="M219">
        <v>1</v>
      </c>
      <c r="N219" s="31">
        <v>0.22959205651761874</v>
      </c>
    </row>
    <row r="220" spans="1:14">
      <c r="A220" s="71" t="s">
        <v>539</v>
      </c>
      <c r="B220" s="74">
        <v>4775.21</v>
      </c>
      <c r="C220" s="74">
        <v>4786.83</v>
      </c>
      <c r="D220" s="74">
        <v>4765.75</v>
      </c>
      <c r="E220">
        <v>4766.18</v>
      </c>
      <c r="F220">
        <v>4766.18</v>
      </c>
      <c r="G220">
        <v>2677820000</v>
      </c>
      <c r="H220" t="s">
        <v>767</v>
      </c>
      <c r="I220" t="s">
        <v>764</v>
      </c>
      <c r="J220" s="74">
        <v>12</v>
      </c>
      <c r="K220" t="s">
        <v>842</v>
      </c>
      <c r="L220" s="75">
        <v>44561</v>
      </c>
      <c r="M220">
        <v>1</v>
      </c>
      <c r="N220" s="31">
        <v>4.3612874972629799E-2</v>
      </c>
    </row>
    <row r="221" spans="1:14">
      <c r="A221" s="71" t="s">
        <v>538</v>
      </c>
      <c r="B221" s="74">
        <v>4431.79</v>
      </c>
      <c r="C221" s="74">
        <v>4516.8900000000003</v>
      </c>
      <c r="D221" s="74">
        <v>4414.0200000000004</v>
      </c>
      <c r="E221">
        <v>4515.55</v>
      </c>
      <c r="F221">
        <v>4515.55</v>
      </c>
      <c r="G221">
        <v>5098610000</v>
      </c>
      <c r="H221" t="s">
        <v>767</v>
      </c>
      <c r="I221" t="s">
        <v>762</v>
      </c>
      <c r="J221" s="74">
        <v>1</v>
      </c>
      <c r="K221" t="s">
        <v>843</v>
      </c>
      <c r="L221" s="75">
        <v>44592</v>
      </c>
      <c r="M221">
        <v>1</v>
      </c>
      <c r="N221" s="31">
        <v>-5.2585089106999758E-2</v>
      </c>
    </row>
    <row r="222" spans="1:14">
      <c r="A222" s="71" t="s">
        <v>537</v>
      </c>
      <c r="B222" s="74">
        <v>3957.18</v>
      </c>
      <c r="C222" s="74">
        <v>4080.11</v>
      </c>
      <c r="D222" s="74">
        <v>3938.58</v>
      </c>
      <c r="E222">
        <v>4080.11</v>
      </c>
      <c r="F222">
        <v>4080.11</v>
      </c>
      <c r="G222">
        <v>6579360000</v>
      </c>
      <c r="H222" t="s">
        <v>770</v>
      </c>
      <c r="I222" t="s">
        <v>763</v>
      </c>
      <c r="J222" s="74">
        <v>11</v>
      </c>
      <c r="K222" t="s">
        <v>843</v>
      </c>
      <c r="L222" s="75">
        <v>44895</v>
      </c>
      <c r="M222">
        <v>1</v>
      </c>
      <c r="N222" s="31">
        <v>-9.6431221002978601E-2</v>
      </c>
    </row>
    <row r="223" spans="1:14">
      <c r="A223" s="71" t="s">
        <v>536</v>
      </c>
      <c r="B223" s="74">
        <v>3829.06</v>
      </c>
      <c r="C223" s="74">
        <v>3839.85</v>
      </c>
      <c r="D223" s="74">
        <v>3800.34</v>
      </c>
      <c r="E223">
        <v>3839.5</v>
      </c>
      <c r="F223">
        <v>3839.5</v>
      </c>
      <c r="G223">
        <v>2979870000</v>
      </c>
      <c r="H223" t="s">
        <v>770</v>
      </c>
      <c r="I223" t="s">
        <v>764</v>
      </c>
      <c r="J223" s="74">
        <v>12</v>
      </c>
      <c r="K223" t="s">
        <v>843</v>
      </c>
      <c r="L223" s="75">
        <v>44925</v>
      </c>
      <c r="M223">
        <v>1</v>
      </c>
      <c r="N223" s="31">
        <v>-5.897144929916108E-2</v>
      </c>
    </row>
    <row r="224" spans="1:14">
      <c r="A224" s="71" t="s">
        <v>535</v>
      </c>
      <c r="B224" s="74">
        <v>4020.85</v>
      </c>
      <c r="C224" s="74">
        <v>4077.16</v>
      </c>
      <c r="D224" s="74">
        <v>4020.44</v>
      </c>
      <c r="E224">
        <v>4076.6</v>
      </c>
      <c r="F224">
        <v>4076.6</v>
      </c>
      <c r="G224">
        <v>4679320000</v>
      </c>
      <c r="H224" t="s">
        <v>767</v>
      </c>
      <c r="I224" t="s">
        <v>762</v>
      </c>
      <c r="J224" s="74">
        <v>1</v>
      </c>
      <c r="K224" t="s">
        <v>844</v>
      </c>
      <c r="L224" s="75">
        <v>44957</v>
      </c>
      <c r="M224">
        <v>1</v>
      </c>
      <c r="N224" s="31">
        <v>6.1752832400052068E-2</v>
      </c>
    </row>
    <row r="225" spans="1:18" ht="15" thickBot="1">
      <c r="A225" s="71" t="s">
        <v>534</v>
      </c>
      <c r="B225" s="74">
        <v>4554.87</v>
      </c>
      <c r="C225" s="74">
        <v>4569.8900000000003</v>
      </c>
      <c r="D225" s="74">
        <v>4537.24</v>
      </c>
      <c r="E225">
        <v>4567.8</v>
      </c>
      <c r="F225">
        <v>4567.8</v>
      </c>
      <c r="G225">
        <v>5399300000</v>
      </c>
      <c r="H225" t="s">
        <v>770</v>
      </c>
      <c r="I225" t="s">
        <v>763</v>
      </c>
      <c r="J225" s="74">
        <v>11</v>
      </c>
      <c r="K225" t="s">
        <v>844</v>
      </c>
      <c r="L225" s="75">
        <v>45260</v>
      </c>
      <c r="M225">
        <v>1</v>
      </c>
      <c r="N225" s="31">
        <v>0.12049256733552477</v>
      </c>
    </row>
    <row r="226" spans="1:18">
      <c r="A226" s="71" t="s">
        <v>907</v>
      </c>
      <c r="B226" s="101">
        <v>4782.88</v>
      </c>
      <c r="C226" s="101">
        <v>4788.43</v>
      </c>
      <c r="D226" s="101">
        <v>4751.99</v>
      </c>
      <c r="E226" s="101">
        <v>4769.83</v>
      </c>
      <c r="F226" s="101">
        <v>4769.83</v>
      </c>
      <c r="G226" s="102">
        <v>1669463000</v>
      </c>
      <c r="H226" t="s">
        <v>768</v>
      </c>
      <c r="I226" t="s">
        <v>764</v>
      </c>
      <c r="J226" s="74">
        <v>12</v>
      </c>
      <c r="K226" t="s">
        <v>844</v>
      </c>
      <c r="L226" s="75">
        <v>45282</v>
      </c>
      <c r="M226">
        <v>1</v>
      </c>
      <c r="N226" s="31">
        <f>(F226-F225)/F225</f>
        <v>4.4229169403213746E-2</v>
      </c>
    </row>
    <row r="227" spans="1:18">
      <c r="A227" s="71"/>
      <c r="B227" s="74"/>
      <c r="C227" s="74"/>
      <c r="D227" s="74"/>
      <c r="J227" s="73"/>
    </row>
    <row r="228" spans="1:18">
      <c r="A228" t="s">
        <v>525</v>
      </c>
      <c r="B228" t="s">
        <v>526</v>
      </c>
      <c r="C228" t="s">
        <v>527</v>
      </c>
      <c r="D228" t="s">
        <v>528</v>
      </c>
      <c r="E228" t="s">
        <v>530</v>
      </c>
      <c r="F228" t="s">
        <v>531</v>
      </c>
      <c r="G228" t="s">
        <v>532</v>
      </c>
      <c r="H228" t="s">
        <v>759</v>
      </c>
      <c r="I228" t="s">
        <v>529</v>
      </c>
      <c r="J228" t="s">
        <v>529</v>
      </c>
      <c r="K228" t="s">
        <v>760</v>
      </c>
      <c r="L228" t="s">
        <v>761</v>
      </c>
      <c r="M228" t="s">
        <v>845</v>
      </c>
      <c r="N228" t="s">
        <v>847</v>
      </c>
      <c r="O228" t="s">
        <v>848</v>
      </c>
      <c r="P228" t="s">
        <v>849</v>
      </c>
      <c r="Q228" t="s">
        <v>846</v>
      </c>
      <c r="R228" t="s">
        <v>847</v>
      </c>
    </row>
    <row r="229" spans="1:18">
      <c r="A229" s="71" t="s">
        <v>754</v>
      </c>
      <c r="B229" s="74">
        <v>17.05</v>
      </c>
      <c r="C229" s="74">
        <v>17.05</v>
      </c>
      <c r="D229" s="74">
        <v>17.05</v>
      </c>
      <c r="E229">
        <v>17.05</v>
      </c>
      <c r="F229">
        <v>17.05</v>
      </c>
      <c r="G229">
        <v>1690000</v>
      </c>
      <c r="H229" t="s">
        <v>767</v>
      </c>
      <c r="I229" t="s">
        <v>762</v>
      </c>
      <c r="J229" s="74">
        <v>1</v>
      </c>
      <c r="K229" t="s">
        <v>771</v>
      </c>
      <c r="L229" s="75">
        <v>18294</v>
      </c>
      <c r="M229">
        <v>1</v>
      </c>
      <c r="O229" t="str">
        <f>CONCATENATE(J229,"-",K229)</f>
        <v>1-1950</v>
      </c>
      <c r="P229" s="31">
        <v>1.548540798094113E-2</v>
      </c>
      <c r="Q229">
        <v>1</v>
      </c>
      <c r="R229">
        <v>0</v>
      </c>
    </row>
    <row r="230" spans="1:18">
      <c r="A230" s="71" t="s">
        <v>752</v>
      </c>
      <c r="B230" s="74">
        <v>20.43</v>
      </c>
      <c r="C230" s="74">
        <v>20.43</v>
      </c>
      <c r="D230" s="74">
        <v>20.43</v>
      </c>
      <c r="E230">
        <v>20.43</v>
      </c>
      <c r="F230">
        <v>20.43</v>
      </c>
      <c r="G230">
        <v>3440000</v>
      </c>
      <c r="H230" t="s">
        <v>769</v>
      </c>
      <c r="I230" t="s">
        <v>764</v>
      </c>
      <c r="J230" s="74">
        <v>12</v>
      </c>
      <c r="K230" t="s">
        <v>771</v>
      </c>
      <c r="L230" s="75">
        <v>18626</v>
      </c>
      <c r="M230">
        <v>1</v>
      </c>
      <c r="O230" t="str">
        <f t="shared" ref="O230:O293" si="0">CONCATENATE(J230,"-",K230)</f>
        <v>12-1950</v>
      </c>
      <c r="P230" s="31">
        <v>4.7155304971809232E-2</v>
      </c>
      <c r="Q230">
        <v>2</v>
      </c>
      <c r="R230">
        <v>0</v>
      </c>
    </row>
    <row r="231" spans="1:18">
      <c r="A231" s="71" t="s">
        <v>751</v>
      </c>
      <c r="B231" s="74">
        <v>21.66</v>
      </c>
      <c r="C231" s="74">
        <v>21.66</v>
      </c>
      <c r="D231" s="74">
        <v>21.66</v>
      </c>
      <c r="E231">
        <v>21.66</v>
      </c>
      <c r="F231">
        <v>21.66</v>
      </c>
      <c r="G231">
        <v>2340000</v>
      </c>
      <c r="H231" t="s">
        <v>767</v>
      </c>
      <c r="I231" t="s">
        <v>762</v>
      </c>
      <c r="J231" s="74">
        <v>1</v>
      </c>
      <c r="K231" t="s">
        <v>772</v>
      </c>
      <c r="L231" s="75">
        <v>18659</v>
      </c>
      <c r="M231">
        <v>1</v>
      </c>
      <c r="O231" t="str">
        <f t="shared" si="0"/>
        <v>1-1951</v>
      </c>
      <c r="P231" s="31">
        <v>6.0205580029368599E-2</v>
      </c>
      <c r="Q231">
        <v>1</v>
      </c>
      <c r="R231">
        <v>1</v>
      </c>
    </row>
    <row r="232" spans="1:18">
      <c r="A232" s="71" t="s">
        <v>749</v>
      </c>
      <c r="B232" s="74">
        <v>23.77</v>
      </c>
      <c r="C232" s="74">
        <v>23.77</v>
      </c>
      <c r="D232" s="74">
        <v>23.77</v>
      </c>
      <c r="E232">
        <v>23.77</v>
      </c>
      <c r="F232">
        <v>23.77</v>
      </c>
      <c r="G232">
        <v>1440000</v>
      </c>
      <c r="H232" t="s">
        <v>767</v>
      </c>
      <c r="I232" t="s">
        <v>764</v>
      </c>
      <c r="J232" s="74">
        <v>12</v>
      </c>
      <c r="K232" t="s">
        <v>772</v>
      </c>
      <c r="L232" s="75">
        <v>18993</v>
      </c>
      <c r="M232">
        <v>1</v>
      </c>
      <c r="O232" t="str">
        <f t="shared" si="0"/>
        <v>12-1951</v>
      </c>
      <c r="P232" s="31">
        <v>3.8898601398601428E-2</v>
      </c>
      <c r="Q232">
        <v>2</v>
      </c>
      <c r="R232">
        <v>0</v>
      </c>
    </row>
    <row r="233" spans="1:18">
      <c r="A233" s="71" t="s">
        <v>748</v>
      </c>
      <c r="B233" s="74">
        <v>24.14</v>
      </c>
      <c r="C233" s="74">
        <v>24.14</v>
      </c>
      <c r="D233" s="74">
        <v>24.14</v>
      </c>
      <c r="E233">
        <v>24.14</v>
      </c>
      <c r="F233">
        <v>24.14</v>
      </c>
      <c r="G233">
        <v>1810000</v>
      </c>
      <c r="H233" t="s">
        <v>767</v>
      </c>
      <c r="I233" t="s">
        <v>762</v>
      </c>
      <c r="J233" s="74">
        <v>1</v>
      </c>
      <c r="K233" t="s">
        <v>773</v>
      </c>
      <c r="L233" s="75">
        <v>19024</v>
      </c>
      <c r="M233">
        <v>1</v>
      </c>
      <c r="O233" t="str">
        <f t="shared" si="0"/>
        <v>1-1952</v>
      </c>
      <c r="P233" s="31">
        <v>1.5565839293226798E-2</v>
      </c>
      <c r="Q233">
        <v>1</v>
      </c>
      <c r="R233">
        <v>1</v>
      </c>
    </row>
    <row r="234" spans="1:18">
      <c r="A234" s="71" t="s">
        <v>746</v>
      </c>
      <c r="B234" s="74">
        <v>26.57</v>
      </c>
      <c r="C234" s="74">
        <v>26.57</v>
      </c>
      <c r="D234" s="74">
        <v>26.57</v>
      </c>
      <c r="E234">
        <v>26.57</v>
      </c>
      <c r="F234">
        <v>26.57</v>
      </c>
      <c r="G234">
        <v>2050000</v>
      </c>
      <c r="H234" t="s">
        <v>767</v>
      </c>
      <c r="I234" t="s">
        <v>764</v>
      </c>
      <c r="J234" s="74">
        <v>12</v>
      </c>
      <c r="K234" t="s">
        <v>773</v>
      </c>
      <c r="L234" s="75">
        <v>19359</v>
      </c>
      <c r="M234">
        <v>1</v>
      </c>
      <c r="O234" t="str">
        <f t="shared" si="0"/>
        <v>12-1952</v>
      </c>
      <c r="P234" s="31">
        <v>3.5463756819953243E-2</v>
      </c>
      <c r="Q234">
        <v>2</v>
      </c>
      <c r="R234">
        <v>0</v>
      </c>
    </row>
    <row r="235" spans="1:18">
      <c r="A235" s="71" t="s">
        <v>745</v>
      </c>
      <c r="B235" s="74">
        <v>26.38</v>
      </c>
      <c r="C235" s="74">
        <v>26.38</v>
      </c>
      <c r="D235" s="74">
        <v>26.38</v>
      </c>
      <c r="E235">
        <v>26.38</v>
      </c>
      <c r="F235">
        <v>26.38</v>
      </c>
      <c r="G235">
        <v>1760000</v>
      </c>
      <c r="H235" t="s">
        <v>770</v>
      </c>
      <c r="I235" t="s">
        <v>762</v>
      </c>
      <c r="J235" s="74">
        <v>1</v>
      </c>
      <c r="K235" t="s">
        <v>774</v>
      </c>
      <c r="L235" s="75">
        <v>19389</v>
      </c>
      <c r="M235">
        <v>1</v>
      </c>
      <c r="O235" t="str">
        <f t="shared" si="0"/>
        <v>1-1953</v>
      </c>
      <c r="P235" s="31">
        <v>-7.1509220925856706E-3</v>
      </c>
      <c r="Q235">
        <v>1</v>
      </c>
      <c r="R235">
        <v>1</v>
      </c>
    </row>
    <row r="236" spans="1:18">
      <c r="A236" s="71" t="s">
        <v>743</v>
      </c>
      <c r="B236" s="74">
        <v>24.81</v>
      </c>
      <c r="C236" s="74">
        <v>24.81</v>
      </c>
      <c r="D236" s="74">
        <v>24.81</v>
      </c>
      <c r="E236">
        <v>24.81</v>
      </c>
      <c r="F236">
        <v>24.81</v>
      </c>
      <c r="G236">
        <v>2490000</v>
      </c>
      <c r="H236" t="s">
        <v>767</v>
      </c>
      <c r="I236" t="s">
        <v>764</v>
      </c>
      <c r="J236" s="74">
        <v>12</v>
      </c>
      <c r="K236" t="s">
        <v>774</v>
      </c>
      <c r="L236" s="75">
        <v>19724</v>
      </c>
      <c r="M236">
        <v>1</v>
      </c>
      <c r="O236" t="str">
        <f t="shared" si="0"/>
        <v>12-1953</v>
      </c>
      <c r="P236" s="31">
        <v>2.0193861066234715E-3</v>
      </c>
      <c r="Q236">
        <v>2</v>
      </c>
      <c r="R236">
        <v>0</v>
      </c>
    </row>
    <row r="237" spans="1:18">
      <c r="A237" s="71" t="s">
        <v>742</v>
      </c>
      <c r="B237" s="74">
        <v>26.08</v>
      </c>
      <c r="C237" s="74">
        <v>26.08</v>
      </c>
      <c r="D237" s="74">
        <v>26.08</v>
      </c>
      <c r="E237">
        <v>26.08</v>
      </c>
      <c r="F237">
        <v>26.08</v>
      </c>
      <c r="G237">
        <v>1950000</v>
      </c>
      <c r="H237" t="s">
        <v>769</v>
      </c>
      <c r="I237" t="s">
        <v>762</v>
      </c>
      <c r="J237" s="74">
        <v>1</v>
      </c>
      <c r="K237" t="s">
        <v>775</v>
      </c>
      <c r="L237" s="75">
        <v>19753</v>
      </c>
      <c r="M237">
        <v>1</v>
      </c>
      <c r="O237" t="str">
        <f t="shared" si="0"/>
        <v>1-1954</v>
      </c>
      <c r="P237" s="31">
        <v>5.118903667875855E-2</v>
      </c>
      <c r="Q237">
        <v>1</v>
      </c>
      <c r="R237">
        <v>1</v>
      </c>
    </row>
    <row r="238" spans="1:18">
      <c r="A238" s="71" t="s">
        <v>740</v>
      </c>
      <c r="B238" s="74">
        <v>35.979999999999997</v>
      </c>
      <c r="C238" s="74">
        <v>35.979999999999997</v>
      </c>
      <c r="D238" s="74">
        <v>35.979999999999997</v>
      </c>
      <c r="E238">
        <v>35.979999999999997</v>
      </c>
      <c r="F238">
        <v>35.979999999999997</v>
      </c>
      <c r="G238">
        <v>3840000</v>
      </c>
      <c r="H238" t="s">
        <v>767</v>
      </c>
      <c r="I238" t="s">
        <v>764</v>
      </c>
      <c r="J238" s="74">
        <v>12</v>
      </c>
      <c r="K238" t="s">
        <v>775</v>
      </c>
      <c r="L238" s="75">
        <v>20089</v>
      </c>
      <c r="M238">
        <v>1</v>
      </c>
      <c r="O238" t="str">
        <f t="shared" si="0"/>
        <v>12-1954</v>
      </c>
      <c r="P238" s="31">
        <v>5.081775700934564E-2</v>
      </c>
      <c r="Q238">
        <v>2</v>
      </c>
      <c r="R238">
        <v>0</v>
      </c>
    </row>
    <row r="239" spans="1:18">
      <c r="A239" s="71" t="s">
        <v>739</v>
      </c>
      <c r="B239" s="74">
        <v>36.630000000000003</v>
      </c>
      <c r="C239" s="74">
        <v>36.630000000000003</v>
      </c>
      <c r="D239" s="74">
        <v>36.630000000000003</v>
      </c>
      <c r="E239">
        <v>36.630000000000003</v>
      </c>
      <c r="F239">
        <v>36.630000000000003</v>
      </c>
      <c r="G239">
        <v>3500000</v>
      </c>
      <c r="H239" t="s">
        <v>767</v>
      </c>
      <c r="I239" t="s">
        <v>762</v>
      </c>
      <c r="J239" s="74">
        <v>1</v>
      </c>
      <c r="K239" t="s">
        <v>776</v>
      </c>
      <c r="L239" s="75">
        <v>20120</v>
      </c>
      <c r="M239">
        <v>1</v>
      </c>
      <c r="O239" t="str">
        <f t="shared" si="0"/>
        <v>1-1955</v>
      </c>
      <c r="P239" s="31">
        <v>1.8065591995553243E-2</v>
      </c>
      <c r="Q239">
        <v>1</v>
      </c>
      <c r="R239">
        <v>1</v>
      </c>
    </row>
    <row r="240" spans="1:18">
      <c r="A240" s="71" t="s">
        <v>737</v>
      </c>
      <c r="B240" s="74">
        <v>45.48</v>
      </c>
      <c r="C240" s="74">
        <v>45.48</v>
      </c>
      <c r="D240" s="74">
        <v>45.48</v>
      </c>
      <c r="E240">
        <v>45.48</v>
      </c>
      <c r="F240">
        <v>45.48</v>
      </c>
      <c r="G240">
        <v>2820000</v>
      </c>
      <c r="H240" t="s">
        <v>770</v>
      </c>
      <c r="I240" t="s">
        <v>764</v>
      </c>
      <c r="J240" s="74">
        <v>12</v>
      </c>
      <c r="K240" t="s">
        <v>776</v>
      </c>
      <c r="L240" s="75">
        <v>20453</v>
      </c>
      <c r="M240">
        <v>1</v>
      </c>
      <c r="O240" t="str">
        <f t="shared" si="0"/>
        <v>12-1955</v>
      </c>
      <c r="P240" s="31">
        <v>-6.5919578114702565E-4</v>
      </c>
      <c r="Q240">
        <v>2</v>
      </c>
      <c r="R240">
        <v>0</v>
      </c>
    </row>
    <row r="241" spans="1:18">
      <c r="A241" s="71" t="s">
        <v>736</v>
      </c>
      <c r="B241" s="74">
        <v>43.82</v>
      </c>
      <c r="C241" s="74">
        <v>43.82</v>
      </c>
      <c r="D241" s="74">
        <v>43.82</v>
      </c>
      <c r="E241">
        <v>43.82</v>
      </c>
      <c r="F241">
        <v>43.82</v>
      </c>
      <c r="G241">
        <v>1900000</v>
      </c>
      <c r="H241" t="s">
        <v>767</v>
      </c>
      <c r="I241" t="s">
        <v>762</v>
      </c>
      <c r="J241" s="74">
        <v>1</v>
      </c>
      <c r="K241" t="s">
        <v>777</v>
      </c>
      <c r="L241" s="75">
        <v>20485</v>
      </c>
      <c r="M241">
        <v>1</v>
      </c>
      <c r="O241" t="str">
        <f t="shared" si="0"/>
        <v>1-1956</v>
      </c>
      <c r="P241" s="31">
        <v>-3.6499560246262018E-2</v>
      </c>
      <c r="Q241">
        <v>1</v>
      </c>
      <c r="R241">
        <v>1</v>
      </c>
    </row>
    <row r="242" spans="1:18">
      <c r="A242" s="71" t="s">
        <v>734</v>
      </c>
      <c r="B242" s="74">
        <v>46.67</v>
      </c>
      <c r="C242" s="74">
        <v>46.67</v>
      </c>
      <c r="D242" s="74">
        <v>46.67</v>
      </c>
      <c r="E242">
        <v>46.67</v>
      </c>
      <c r="F242">
        <v>46.67</v>
      </c>
      <c r="G242">
        <v>3680000</v>
      </c>
      <c r="H242" t="s">
        <v>767</v>
      </c>
      <c r="I242" t="s">
        <v>764</v>
      </c>
      <c r="J242" s="74">
        <v>12</v>
      </c>
      <c r="K242" t="s">
        <v>777</v>
      </c>
      <c r="L242" s="75">
        <v>20820</v>
      </c>
      <c r="M242">
        <v>1</v>
      </c>
      <c r="O242" t="str">
        <f t="shared" si="0"/>
        <v>12-1956</v>
      </c>
      <c r="P242" s="31">
        <v>3.5270629991126963E-2</v>
      </c>
      <c r="Q242">
        <v>2</v>
      </c>
      <c r="R242">
        <v>0</v>
      </c>
    </row>
    <row r="243" spans="1:18">
      <c r="A243" s="71" t="s">
        <v>733</v>
      </c>
      <c r="B243" s="74">
        <v>44.72</v>
      </c>
      <c r="C243" s="74">
        <v>44.72</v>
      </c>
      <c r="D243" s="74">
        <v>44.72</v>
      </c>
      <c r="E243">
        <v>44.72</v>
      </c>
      <c r="F243">
        <v>44.72</v>
      </c>
      <c r="G243">
        <v>1920000</v>
      </c>
      <c r="H243" t="s">
        <v>767</v>
      </c>
      <c r="I243" t="s">
        <v>762</v>
      </c>
      <c r="J243" s="74">
        <v>1</v>
      </c>
      <c r="K243" t="s">
        <v>778</v>
      </c>
      <c r="L243" s="75">
        <v>20851</v>
      </c>
      <c r="M243">
        <v>1</v>
      </c>
      <c r="O243" t="str">
        <f t="shared" si="0"/>
        <v>1-1957</v>
      </c>
      <c r="P243" s="31">
        <v>-4.1782729805013984E-2</v>
      </c>
      <c r="Q243">
        <v>1</v>
      </c>
      <c r="R243">
        <v>1</v>
      </c>
    </row>
    <row r="244" spans="1:18">
      <c r="A244" s="71" t="s">
        <v>731</v>
      </c>
      <c r="B244" s="74">
        <v>39.99</v>
      </c>
      <c r="C244" s="74">
        <v>39.99</v>
      </c>
      <c r="D244" s="74">
        <v>39.99</v>
      </c>
      <c r="E244">
        <v>39.99</v>
      </c>
      <c r="F244">
        <v>39.99</v>
      </c>
      <c r="G244">
        <v>5070000</v>
      </c>
      <c r="H244" t="s">
        <v>767</v>
      </c>
      <c r="I244" t="s">
        <v>764</v>
      </c>
      <c r="J244" s="74">
        <v>12</v>
      </c>
      <c r="K244" t="s">
        <v>778</v>
      </c>
      <c r="L244" s="75">
        <v>21185</v>
      </c>
      <c r="M244">
        <v>1</v>
      </c>
      <c r="O244" t="str">
        <f t="shared" si="0"/>
        <v>12-1957</v>
      </c>
      <c r="P244" s="31">
        <v>-4.1466922339405486E-2</v>
      </c>
      <c r="Q244">
        <v>2</v>
      </c>
      <c r="R244">
        <v>0</v>
      </c>
    </row>
    <row r="245" spans="1:18">
      <c r="A245" s="71" t="s">
        <v>730</v>
      </c>
      <c r="B245" s="74">
        <v>41.7</v>
      </c>
      <c r="C245" s="74">
        <v>41.7</v>
      </c>
      <c r="D245" s="74">
        <v>41.7</v>
      </c>
      <c r="E245">
        <v>41.7</v>
      </c>
      <c r="F245">
        <v>41.7</v>
      </c>
      <c r="G245">
        <v>2030000</v>
      </c>
      <c r="H245" t="s">
        <v>767</v>
      </c>
      <c r="I245" t="s">
        <v>762</v>
      </c>
      <c r="J245" s="74">
        <v>1</v>
      </c>
      <c r="K245" t="s">
        <v>779</v>
      </c>
      <c r="L245" s="75">
        <v>21216</v>
      </c>
      <c r="M245">
        <v>1</v>
      </c>
      <c r="O245" t="str">
        <f t="shared" si="0"/>
        <v>1-1958</v>
      </c>
      <c r="P245" s="31">
        <v>4.2760690172543157E-2</v>
      </c>
      <c r="Q245">
        <v>1</v>
      </c>
      <c r="R245">
        <v>1</v>
      </c>
    </row>
    <row r="246" spans="1:18">
      <c r="A246" s="71" t="s">
        <v>728</v>
      </c>
      <c r="B246" s="74">
        <v>55.21</v>
      </c>
      <c r="C246" s="74">
        <v>55.21</v>
      </c>
      <c r="D246" s="74">
        <v>55.21</v>
      </c>
      <c r="E246">
        <v>55.21</v>
      </c>
      <c r="F246">
        <v>55.21</v>
      </c>
      <c r="G246">
        <v>3970000</v>
      </c>
      <c r="H246" t="s">
        <v>767</v>
      </c>
      <c r="I246" t="s">
        <v>764</v>
      </c>
      <c r="J246" s="74">
        <v>12</v>
      </c>
      <c r="K246" t="s">
        <v>779</v>
      </c>
      <c r="L246" s="75">
        <v>21550</v>
      </c>
      <c r="M246">
        <v>1</v>
      </c>
      <c r="O246" t="str">
        <f t="shared" si="0"/>
        <v>12-1958</v>
      </c>
      <c r="P246" s="31">
        <v>5.2019817073170813E-2</v>
      </c>
      <c r="Q246">
        <v>2</v>
      </c>
      <c r="R246">
        <v>0</v>
      </c>
    </row>
    <row r="247" spans="1:18">
      <c r="A247" s="71" t="s">
        <v>727</v>
      </c>
      <c r="B247" s="74">
        <v>55.45</v>
      </c>
      <c r="C247" s="74">
        <v>55.45</v>
      </c>
      <c r="D247" s="74">
        <v>55.45</v>
      </c>
      <c r="E247">
        <v>55.45</v>
      </c>
      <c r="F247">
        <v>55.45</v>
      </c>
      <c r="G247">
        <v>3600000</v>
      </c>
      <c r="H247" t="s">
        <v>770</v>
      </c>
      <c r="I247" t="s">
        <v>762</v>
      </c>
      <c r="J247" s="74">
        <v>1</v>
      </c>
      <c r="K247" t="s">
        <v>780</v>
      </c>
      <c r="L247" s="75">
        <v>21580</v>
      </c>
      <c r="M247">
        <v>1</v>
      </c>
      <c r="O247" t="str">
        <f t="shared" si="0"/>
        <v>1-1959</v>
      </c>
      <c r="P247" s="31">
        <v>4.3470385799674336E-3</v>
      </c>
      <c r="Q247">
        <v>1</v>
      </c>
      <c r="R247">
        <v>1</v>
      </c>
    </row>
    <row r="248" spans="1:18">
      <c r="A248" s="71" t="s">
        <v>725</v>
      </c>
      <c r="B248" s="74">
        <v>59.89</v>
      </c>
      <c r="C248" s="74">
        <v>59.89</v>
      </c>
      <c r="D248" s="74">
        <v>59.89</v>
      </c>
      <c r="E248">
        <v>59.89</v>
      </c>
      <c r="F248">
        <v>59.89</v>
      </c>
      <c r="G248">
        <v>3810000</v>
      </c>
      <c r="H248" t="s">
        <v>767</v>
      </c>
      <c r="I248" t="s">
        <v>764</v>
      </c>
      <c r="J248" s="74">
        <v>12</v>
      </c>
      <c r="K248" t="s">
        <v>780</v>
      </c>
      <c r="L248" s="75">
        <v>21915</v>
      </c>
      <c r="M248">
        <v>1</v>
      </c>
      <c r="O248" t="str">
        <f t="shared" si="0"/>
        <v>12-1959</v>
      </c>
      <c r="P248" s="31">
        <v>2.7625257378174322E-2</v>
      </c>
      <c r="Q248">
        <v>2</v>
      </c>
      <c r="R248">
        <v>0</v>
      </c>
    </row>
    <row r="249" spans="1:18">
      <c r="A249" s="71" t="s">
        <v>724</v>
      </c>
      <c r="B249" s="74">
        <v>55.61</v>
      </c>
      <c r="C249" s="74">
        <v>55.61</v>
      </c>
      <c r="D249" s="74">
        <v>55.61</v>
      </c>
      <c r="E249">
        <v>55.61</v>
      </c>
      <c r="F249">
        <v>55.61</v>
      </c>
      <c r="G249">
        <v>3060000</v>
      </c>
      <c r="H249" t="s">
        <v>769</v>
      </c>
      <c r="I249" t="s">
        <v>762</v>
      </c>
      <c r="J249" s="74">
        <v>1</v>
      </c>
      <c r="K249" t="s">
        <v>781</v>
      </c>
      <c r="L249" s="75">
        <v>21944</v>
      </c>
      <c r="M249">
        <v>1</v>
      </c>
      <c r="O249" t="str">
        <f t="shared" si="0"/>
        <v>1-1960</v>
      </c>
      <c r="P249" s="31">
        <v>-7.1464351310736363E-2</v>
      </c>
      <c r="Q249">
        <v>1</v>
      </c>
      <c r="R249">
        <v>1</v>
      </c>
    </row>
    <row r="250" spans="1:18">
      <c r="A250" s="71" t="s">
        <v>722</v>
      </c>
      <c r="B250" s="74">
        <v>58.11</v>
      </c>
      <c r="C250" s="74">
        <v>58.11</v>
      </c>
      <c r="D250" s="74">
        <v>58.11</v>
      </c>
      <c r="E250">
        <v>58.11</v>
      </c>
      <c r="F250">
        <v>58.11</v>
      </c>
      <c r="G250">
        <v>5300000</v>
      </c>
      <c r="H250" t="s">
        <v>770</v>
      </c>
      <c r="I250" t="s">
        <v>764</v>
      </c>
      <c r="J250" s="74">
        <v>12</v>
      </c>
      <c r="K250" t="s">
        <v>781</v>
      </c>
      <c r="L250" s="75">
        <v>22280</v>
      </c>
      <c r="M250">
        <v>1</v>
      </c>
      <c r="O250" t="str">
        <f t="shared" si="0"/>
        <v>12-1960</v>
      </c>
      <c r="P250" s="31">
        <v>4.6272956427799793E-2</v>
      </c>
      <c r="Q250">
        <v>2</v>
      </c>
      <c r="R250">
        <v>0</v>
      </c>
    </row>
    <row r="251" spans="1:18">
      <c r="A251" s="71" t="s">
        <v>721</v>
      </c>
      <c r="B251" s="74">
        <v>61.78</v>
      </c>
      <c r="C251" s="74">
        <v>61.78</v>
      </c>
      <c r="D251" s="74">
        <v>61.78</v>
      </c>
      <c r="E251">
        <v>61.78</v>
      </c>
      <c r="F251">
        <v>61.78</v>
      </c>
      <c r="G251">
        <v>4690000</v>
      </c>
      <c r="H251" t="s">
        <v>767</v>
      </c>
      <c r="I251" t="s">
        <v>762</v>
      </c>
      <c r="J251" s="74">
        <v>1</v>
      </c>
      <c r="K251" t="s">
        <v>782</v>
      </c>
      <c r="L251" s="75">
        <v>22312</v>
      </c>
      <c r="M251">
        <v>1</v>
      </c>
      <c r="O251" t="str">
        <f t="shared" si="0"/>
        <v>1-1961</v>
      </c>
      <c r="P251" s="31">
        <v>6.3156083290311513E-2</v>
      </c>
      <c r="Q251">
        <v>1</v>
      </c>
      <c r="R251">
        <v>1</v>
      </c>
    </row>
    <row r="252" spans="1:18">
      <c r="A252" s="71" t="s">
        <v>719</v>
      </c>
      <c r="B252" s="74">
        <v>71.55</v>
      </c>
      <c r="C252" s="74">
        <v>71.55</v>
      </c>
      <c r="D252" s="74">
        <v>71.55</v>
      </c>
      <c r="E252">
        <v>71.55</v>
      </c>
      <c r="F252">
        <v>71.55</v>
      </c>
      <c r="G252">
        <v>5370000</v>
      </c>
      <c r="H252" t="s">
        <v>769</v>
      </c>
      <c r="I252" t="s">
        <v>764</v>
      </c>
      <c r="J252" s="74">
        <v>12</v>
      </c>
      <c r="K252" t="s">
        <v>782</v>
      </c>
      <c r="L252" s="75">
        <v>22644</v>
      </c>
      <c r="M252">
        <v>1</v>
      </c>
      <c r="O252" t="str">
        <f t="shared" si="0"/>
        <v>12-1961</v>
      </c>
      <c r="P252" s="31">
        <v>3.2249018508132923E-3</v>
      </c>
      <c r="Q252">
        <v>2</v>
      </c>
      <c r="R252">
        <v>0</v>
      </c>
    </row>
    <row r="253" spans="1:18">
      <c r="A253" s="71" t="s">
        <v>718</v>
      </c>
      <c r="B253" s="74">
        <v>0</v>
      </c>
      <c r="C253" s="74">
        <v>69.09</v>
      </c>
      <c r="D253" s="74">
        <v>68.12</v>
      </c>
      <c r="E253">
        <v>68.84</v>
      </c>
      <c r="F253">
        <v>68.84</v>
      </c>
      <c r="G253">
        <v>3840000</v>
      </c>
      <c r="H253" t="s">
        <v>767</v>
      </c>
      <c r="I253" t="s">
        <v>762</v>
      </c>
      <c r="J253" s="74">
        <v>1</v>
      </c>
      <c r="K253" t="s">
        <v>783</v>
      </c>
      <c r="L253" s="75">
        <v>22677</v>
      </c>
      <c r="M253">
        <v>1</v>
      </c>
      <c r="O253" t="str">
        <f t="shared" si="0"/>
        <v>1-1962</v>
      </c>
      <c r="P253" s="31">
        <v>-3.7875611460517038E-2</v>
      </c>
      <c r="Q253">
        <v>1</v>
      </c>
      <c r="R253">
        <v>1</v>
      </c>
    </row>
    <row r="254" spans="1:18">
      <c r="A254" s="71" t="s">
        <v>716</v>
      </c>
      <c r="B254" s="74">
        <v>0</v>
      </c>
      <c r="C254" s="74">
        <v>63.43</v>
      </c>
      <c r="D254" s="74">
        <v>62.68</v>
      </c>
      <c r="E254">
        <v>63.1</v>
      </c>
      <c r="F254">
        <v>63.1</v>
      </c>
      <c r="G254">
        <v>5420000</v>
      </c>
      <c r="H254" t="s">
        <v>767</v>
      </c>
      <c r="I254" t="s">
        <v>764</v>
      </c>
      <c r="J254" s="74">
        <v>12</v>
      </c>
      <c r="K254" t="s">
        <v>783</v>
      </c>
      <c r="L254" s="75">
        <v>23011</v>
      </c>
      <c r="M254">
        <v>1</v>
      </c>
      <c r="O254" t="str">
        <f t="shared" si="0"/>
        <v>12-1962</v>
      </c>
      <c r="P254" s="31">
        <v>1.3491808544812134E-2</v>
      </c>
      <c r="Q254">
        <v>2</v>
      </c>
      <c r="R254">
        <v>0</v>
      </c>
    </row>
    <row r="255" spans="1:18">
      <c r="A255" s="71" t="s">
        <v>715</v>
      </c>
      <c r="B255" s="74">
        <v>0</v>
      </c>
      <c r="C255" s="74">
        <v>66.45</v>
      </c>
      <c r="D255" s="74">
        <v>65.510000000000005</v>
      </c>
      <c r="E255">
        <v>66.2</v>
      </c>
      <c r="F255">
        <v>66.2</v>
      </c>
      <c r="G255">
        <v>4270000</v>
      </c>
      <c r="H255" t="s">
        <v>767</v>
      </c>
      <c r="I255" t="s">
        <v>762</v>
      </c>
      <c r="J255" s="74">
        <v>1</v>
      </c>
      <c r="K255" t="s">
        <v>784</v>
      </c>
      <c r="L255" s="75">
        <v>23042</v>
      </c>
      <c r="M255">
        <v>1</v>
      </c>
      <c r="O255" t="str">
        <f t="shared" si="0"/>
        <v>1-1963</v>
      </c>
      <c r="P255" s="31">
        <v>4.912836767036452E-2</v>
      </c>
      <c r="Q255">
        <v>1</v>
      </c>
      <c r="R255">
        <v>1</v>
      </c>
    </row>
    <row r="256" spans="1:18">
      <c r="A256" s="71" t="s">
        <v>713</v>
      </c>
      <c r="B256" s="74">
        <v>0</v>
      </c>
      <c r="C256" s="74">
        <v>75.36</v>
      </c>
      <c r="D256" s="74">
        <v>74.400000000000006</v>
      </c>
      <c r="E256">
        <v>75.02</v>
      </c>
      <c r="F256">
        <v>75.02</v>
      </c>
      <c r="G256">
        <v>6730000</v>
      </c>
      <c r="H256" t="s">
        <v>767</v>
      </c>
      <c r="I256" t="s">
        <v>764</v>
      </c>
      <c r="J256" s="74">
        <v>12</v>
      </c>
      <c r="K256" t="s">
        <v>784</v>
      </c>
      <c r="L256" s="75">
        <v>23376</v>
      </c>
      <c r="M256">
        <v>1</v>
      </c>
      <c r="O256" t="str">
        <f t="shared" si="0"/>
        <v>12-1963</v>
      </c>
      <c r="P256" s="31">
        <v>2.4443534070735927E-2</v>
      </c>
      <c r="Q256">
        <v>2</v>
      </c>
      <c r="R256">
        <v>0</v>
      </c>
    </row>
    <row r="257" spans="1:18">
      <c r="A257" s="71" t="s">
        <v>712</v>
      </c>
      <c r="B257" s="74">
        <v>0</v>
      </c>
      <c r="C257" s="74">
        <v>77.37</v>
      </c>
      <c r="D257" s="74">
        <v>76.39</v>
      </c>
      <c r="E257">
        <v>77.040000000000006</v>
      </c>
      <c r="F257">
        <v>77.040000000000006</v>
      </c>
      <c r="G257">
        <v>4000000</v>
      </c>
      <c r="H257" t="s">
        <v>767</v>
      </c>
      <c r="I257" t="s">
        <v>762</v>
      </c>
      <c r="J257" s="74">
        <v>1</v>
      </c>
      <c r="K257" t="s">
        <v>785</v>
      </c>
      <c r="L257" s="75">
        <v>23407</v>
      </c>
      <c r="M257">
        <v>1</v>
      </c>
      <c r="O257" t="str">
        <f t="shared" si="0"/>
        <v>1-1964</v>
      </c>
      <c r="P257" s="31">
        <v>2.6926153025859909E-2</v>
      </c>
      <c r="Q257">
        <v>1</v>
      </c>
      <c r="R257">
        <v>1</v>
      </c>
    </row>
    <row r="258" spans="1:18">
      <c r="A258" s="71" t="s">
        <v>710</v>
      </c>
      <c r="B258" s="74">
        <v>0</v>
      </c>
      <c r="C258" s="74">
        <v>85.18</v>
      </c>
      <c r="D258" s="74">
        <v>84.18</v>
      </c>
      <c r="E258">
        <v>84.75</v>
      </c>
      <c r="F258">
        <v>84.75</v>
      </c>
      <c r="G258">
        <v>6470000</v>
      </c>
      <c r="H258" t="s">
        <v>767</v>
      </c>
      <c r="I258" t="s">
        <v>764</v>
      </c>
      <c r="J258" s="74">
        <v>12</v>
      </c>
      <c r="K258" t="s">
        <v>785</v>
      </c>
      <c r="L258" s="75">
        <v>23742</v>
      </c>
      <c r="M258">
        <v>1</v>
      </c>
      <c r="O258" t="str">
        <f t="shared" si="0"/>
        <v>12-1964</v>
      </c>
      <c r="P258" s="31">
        <v>3.9090262970859786E-3</v>
      </c>
      <c r="Q258">
        <v>2</v>
      </c>
      <c r="R258">
        <v>0</v>
      </c>
    </row>
    <row r="259" spans="1:18">
      <c r="A259" s="71" t="s">
        <v>709</v>
      </c>
      <c r="B259" s="74">
        <v>0</v>
      </c>
      <c r="C259" s="74">
        <v>88.19</v>
      </c>
      <c r="D259" s="74">
        <v>87.18</v>
      </c>
      <c r="E259">
        <v>87.56</v>
      </c>
      <c r="F259">
        <v>87.56</v>
      </c>
      <c r="G259">
        <v>6940000</v>
      </c>
      <c r="H259" t="s">
        <v>769</v>
      </c>
      <c r="I259" t="s">
        <v>762</v>
      </c>
      <c r="J259" s="74">
        <v>1</v>
      </c>
      <c r="K259" t="s">
        <v>786</v>
      </c>
      <c r="L259" s="75">
        <v>23771</v>
      </c>
      <c r="M259">
        <v>1</v>
      </c>
      <c r="O259" t="str">
        <f t="shared" si="0"/>
        <v>1-1965</v>
      </c>
      <c r="P259" s="31">
        <v>3.3156342182890881E-2</v>
      </c>
      <c r="Q259">
        <v>1</v>
      </c>
      <c r="R259">
        <v>1</v>
      </c>
    </row>
    <row r="260" spans="1:18">
      <c r="A260" s="71" t="s">
        <v>707</v>
      </c>
      <c r="B260" s="74">
        <v>0</v>
      </c>
      <c r="C260" s="74">
        <v>93.05</v>
      </c>
      <c r="D260" s="74">
        <v>91.82</v>
      </c>
      <c r="E260">
        <v>92.43</v>
      </c>
      <c r="F260">
        <v>92.43</v>
      </c>
      <c r="G260">
        <v>7240000</v>
      </c>
      <c r="H260" t="s">
        <v>767</v>
      </c>
      <c r="I260" t="s">
        <v>764</v>
      </c>
      <c r="J260" s="74">
        <v>12</v>
      </c>
      <c r="K260" t="s">
        <v>786</v>
      </c>
      <c r="L260" s="75">
        <v>24107</v>
      </c>
      <c r="M260">
        <v>1</v>
      </c>
      <c r="O260" t="str">
        <f t="shared" si="0"/>
        <v>12-1965</v>
      </c>
      <c r="P260" s="31">
        <v>8.9509878834189219E-3</v>
      </c>
      <c r="Q260">
        <v>2</v>
      </c>
      <c r="R260">
        <v>0</v>
      </c>
    </row>
    <row r="261" spans="1:18">
      <c r="A261" s="71" t="s">
        <v>706</v>
      </c>
      <c r="B261" s="74">
        <v>0</v>
      </c>
      <c r="C261" s="74">
        <v>93.77</v>
      </c>
      <c r="D261" s="74">
        <v>92.46</v>
      </c>
      <c r="E261">
        <v>92.88</v>
      </c>
      <c r="F261">
        <v>92.88</v>
      </c>
      <c r="G261">
        <v>7800000</v>
      </c>
      <c r="H261" t="s">
        <v>767</v>
      </c>
      <c r="I261" t="s">
        <v>762</v>
      </c>
      <c r="J261" s="74">
        <v>1</v>
      </c>
      <c r="K261" t="s">
        <v>787</v>
      </c>
      <c r="L261" s="75">
        <v>24138</v>
      </c>
      <c r="M261">
        <v>1</v>
      </c>
      <c r="O261" t="str">
        <f t="shared" si="0"/>
        <v>1-1966</v>
      </c>
      <c r="P261" s="31">
        <v>4.8685491723465171E-3</v>
      </c>
      <c r="Q261">
        <v>1</v>
      </c>
      <c r="R261">
        <v>1</v>
      </c>
    </row>
    <row r="262" spans="1:18">
      <c r="A262" s="71" t="s">
        <v>704</v>
      </c>
      <c r="B262" s="74">
        <v>0</v>
      </c>
      <c r="C262" s="74">
        <v>81.14</v>
      </c>
      <c r="D262" s="74">
        <v>79.66</v>
      </c>
      <c r="E262">
        <v>80.33</v>
      </c>
      <c r="F262">
        <v>80.33</v>
      </c>
      <c r="G262">
        <v>11330000</v>
      </c>
      <c r="H262" t="s">
        <v>770</v>
      </c>
      <c r="I262" t="s">
        <v>764</v>
      </c>
      <c r="J262" s="74">
        <v>12</v>
      </c>
      <c r="K262" t="s">
        <v>787</v>
      </c>
      <c r="L262" s="75">
        <v>24471</v>
      </c>
      <c r="M262">
        <v>1</v>
      </c>
      <c r="O262" t="str">
        <f t="shared" si="0"/>
        <v>12-1966</v>
      </c>
      <c r="P262" s="31">
        <v>-1.491609695463077E-3</v>
      </c>
      <c r="Q262">
        <v>2</v>
      </c>
      <c r="R262">
        <v>0</v>
      </c>
    </row>
    <row r="263" spans="1:18">
      <c r="A263" s="71" t="s">
        <v>703</v>
      </c>
      <c r="B263" s="74">
        <v>0</v>
      </c>
      <c r="C263" s="74">
        <v>87.46</v>
      </c>
      <c r="D263" s="74">
        <v>86.06</v>
      </c>
      <c r="E263">
        <v>86.61</v>
      </c>
      <c r="F263">
        <v>86.61</v>
      </c>
      <c r="G263">
        <v>11540000</v>
      </c>
      <c r="H263" t="s">
        <v>767</v>
      </c>
      <c r="I263" t="s">
        <v>762</v>
      </c>
      <c r="J263" s="74">
        <v>1</v>
      </c>
      <c r="K263" t="s">
        <v>788</v>
      </c>
      <c r="L263" s="75">
        <v>24503</v>
      </c>
      <c r="M263">
        <v>1</v>
      </c>
      <c r="O263" t="str">
        <f t="shared" si="0"/>
        <v>1-1967</v>
      </c>
      <c r="P263" s="31">
        <v>7.8177517739325297E-2</v>
      </c>
      <c r="Q263">
        <v>1</v>
      </c>
      <c r="R263">
        <v>1</v>
      </c>
    </row>
    <row r="264" spans="1:18">
      <c r="A264" s="71" t="s">
        <v>701</v>
      </c>
      <c r="B264" s="74">
        <v>0</v>
      </c>
      <c r="C264" s="74">
        <v>96.9</v>
      </c>
      <c r="D264" s="74">
        <v>95.85</v>
      </c>
      <c r="E264">
        <v>96.47</v>
      </c>
      <c r="F264">
        <v>96.47</v>
      </c>
      <c r="G264">
        <v>14950000</v>
      </c>
      <c r="H264" t="s">
        <v>769</v>
      </c>
      <c r="I264" t="s">
        <v>764</v>
      </c>
      <c r="J264" s="74">
        <v>12</v>
      </c>
      <c r="K264" t="s">
        <v>788</v>
      </c>
      <c r="L264" s="75">
        <v>24835</v>
      </c>
      <c r="M264">
        <v>1</v>
      </c>
      <c r="O264" t="str">
        <f t="shared" si="0"/>
        <v>12-1967</v>
      </c>
      <c r="P264" s="31">
        <v>2.6276595744680838E-2</v>
      </c>
      <c r="Q264">
        <v>2</v>
      </c>
      <c r="R264">
        <v>0</v>
      </c>
    </row>
    <row r="265" spans="1:18">
      <c r="A265" s="71" t="s">
        <v>700</v>
      </c>
      <c r="B265" s="74">
        <v>0</v>
      </c>
      <c r="C265" s="74">
        <v>93.26</v>
      </c>
      <c r="D265" s="74">
        <v>91.27</v>
      </c>
      <c r="E265">
        <v>92.24</v>
      </c>
      <c r="F265">
        <v>92.24</v>
      </c>
      <c r="G265">
        <v>9410000</v>
      </c>
      <c r="H265" t="s">
        <v>767</v>
      </c>
      <c r="I265" t="s">
        <v>762</v>
      </c>
      <c r="J265" s="74">
        <v>1</v>
      </c>
      <c r="K265" t="s">
        <v>789</v>
      </c>
      <c r="L265" s="75">
        <v>24868</v>
      </c>
      <c r="M265">
        <v>1</v>
      </c>
      <c r="O265" t="str">
        <f t="shared" si="0"/>
        <v>1-1968</v>
      </c>
      <c r="P265" s="31">
        <v>-4.3847828340416749E-2</v>
      </c>
      <c r="Q265">
        <v>1</v>
      </c>
      <c r="R265">
        <v>1</v>
      </c>
    </row>
    <row r="266" spans="1:18">
      <c r="A266" s="71" t="s">
        <v>698</v>
      </c>
      <c r="B266" s="74">
        <v>0</v>
      </c>
      <c r="C266" s="74">
        <v>104.61</v>
      </c>
      <c r="D266" s="74">
        <v>102.98</v>
      </c>
      <c r="E266">
        <v>103.86</v>
      </c>
      <c r="F266">
        <v>103.86</v>
      </c>
      <c r="G266">
        <v>13130000</v>
      </c>
      <c r="H266" t="s">
        <v>767</v>
      </c>
      <c r="I266" t="s">
        <v>764</v>
      </c>
      <c r="J266" s="74">
        <v>12</v>
      </c>
      <c r="K266" t="s">
        <v>789</v>
      </c>
      <c r="L266" s="75">
        <v>25203</v>
      </c>
      <c r="M266">
        <v>1</v>
      </c>
      <c r="O266" t="str">
        <f t="shared" si="0"/>
        <v>12-1968</v>
      </c>
      <c r="P266" s="31">
        <v>-4.1616683584017759E-2</v>
      </c>
      <c r="Q266">
        <v>2</v>
      </c>
      <c r="R266">
        <v>0</v>
      </c>
    </row>
    <row r="267" spans="1:18">
      <c r="A267" s="71" t="s">
        <v>697</v>
      </c>
      <c r="B267" s="74">
        <v>0</v>
      </c>
      <c r="C267" s="74">
        <v>103.64</v>
      </c>
      <c r="D267" s="74">
        <v>102.08</v>
      </c>
      <c r="E267">
        <v>103.01</v>
      </c>
      <c r="F267">
        <v>103.01</v>
      </c>
      <c r="G267">
        <v>12020000</v>
      </c>
      <c r="H267" t="s">
        <v>767</v>
      </c>
      <c r="I267" t="s">
        <v>762</v>
      </c>
      <c r="J267" s="74">
        <v>1</v>
      </c>
      <c r="K267" t="s">
        <v>790</v>
      </c>
      <c r="L267" s="75">
        <v>25234</v>
      </c>
      <c r="M267">
        <v>1</v>
      </c>
      <c r="O267" t="str">
        <f t="shared" si="0"/>
        <v>1-1969</v>
      </c>
      <c r="P267" s="31">
        <v>-8.184093972655444E-3</v>
      </c>
      <c r="Q267">
        <v>1</v>
      </c>
      <c r="R267">
        <v>1</v>
      </c>
    </row>
    <row r="268" spans="1:18">
      <c r="A268" s="71" t="s">
        <v>695</v>
      </c>
      <c r="B268" s="74">
        <v>0</v>
      </c>
      <c r="C268" s="74">
        <v>92.94</v>
      </c>
      <c r="D268" s="74">
        <v>91.15</v>
      </c>
      <c r="E268">
        <v>92.06</v>
      </c>
      <c r="F268">
        <v>92.06</v>
      </c>
      <c r="G268">
        <v>19380000</v>
      </c>
      <c r="H268" t="s">
        <v>767</v>
      </c>
      <c r="I268" t="s">
        <v>764</v>
      </c>
      <c r="J268" s="74">
        <v>12</v>
      </c>
      <c r="K268" t="s">
        <v>790</v>
      </c>
      <c r="L268" s="75">
        <v>25568</v>
      </c>
      <c r="M268">
        <v>1</v>
      </c>
      <c r="O268" t="str">
        <f t="shared" si="0"/>
        <v>12-1969</v>
      </c>
      <c r="P268" s="31">
        <v>-1.8654727640976441E-2</v>
      </c>
      <c r="Q268">
        <v>2</v>
      </c>
      <c r="R268">
        <v>0</v>
      </c>
    </row>
    <row r="269" spans="1:18">
      <c r="A269" s="71" t="s">
        <v>694</v>
      </c>
      <c r="B269" s="74">
        <v>0</v>
      </c>
      <c r="C269" s="74">
        <v>86.33</v>
      </c>
      <c r="D269" s="74">
        <v>84.42</v>
      </c>
      <c r="E269">
        <v>85.02</v>
      </c>
      <c r="F269">
        <v>85.02</v>
      </c>
      <c r="G269">
        <v>12320000</v>
      </c>
      <c r="H269" t="s">
        <v>770</v>
      </c>
      <c r="I269" t="s">
        <v>762</v>
      </c>
      <c r="J269" s="74">
        <v>1</v>
      </c>
      <c r="K269" t="s">
        <v>791</v>
      </c>
      <c r="L269" s="75">
        <v>25598</v>
      </c>
      <c r="M269">
        <v>1</v>
      </c>
      <c r="O269" t="str">
        <f t="shared" si="0"/>
        <v>1-1970</v>
      </c>
      <c r="P269" s="31">
        <v>-7.6471866174234265E-2</v>
      </c>
      <c r="Q269">
        <v>1</v>
      </c>
      <c r="R269">
        <v>1</v>
      </c>
    </row>
    <row r="270" spans="1:18">
      <c r="A270" s="71" t="s">
        <v>692</v>
      </c>
      <c r="B270" s="74">
        <v>0</v>
      </c>
      <c r="C270" s="74">
        <v>92.79</v>
      </c>
      <c r="D270" s="74">
        <v>91.36</v>
      </c>
      <c r="E270">
        <v>92.15</v>
      </c>
      <c r="F270">
        <v>92.15</v>
      </c>
      <c r="G270">
        <v>13390000</v>
      </c>
      <c r="H270" t="s">
        <v>767</v>
      </c>
      <c r="I270" t="s">
        <v>764</v>
      </c>
      <c r="J270" s="74">
        <v>12</v>
      </c>
      <c r="K270" t="s">
        <v>791</v>
      </c>
      <c r="L270" s="75">
        <v>25933</v>
      </c>
      <c r="M270">
        <v>1</v>
      </c>
      <c r="O270" t="str">
        <f t="shared" si="0"/>
        <v>12-1970</v>
      </c>
      <c r="P270" s="31">
        <v>5.6766055045871587E-2</v>
      </c>
      <c r="Q270">
        <v>2</v>
      </c>
      <c r="R270">
        <v>0</v>
      </c>
    </row>
    <row r="271" spans="1:18">
      <c r="A271" s="71" t="s">
        <v>691</v>
      </c>
      <c r="B271" s="74">
        <v>0</v>
      </c>
      <c r="C271" s="74">
        <v>96.49</v>
      </c>
      <c r="D271" s="74">
        <v>94.79</v>
      </c>
      <c r="E271">
        <v>95.88</v>
      </c>
      <c r="F271">
        <v>95.88</v>
      </c>
      <c r="G271">
        <v>20960000</v>
      </c>
      <c r="H271" t="s">
        <v>769</v>
      </c>
      <c r="I271" t="s">
        <v>762</v>
      </c>
      <c r="J271" s="74">
        <v>1</v>
      </c>
      <c r="K271" t="s">
        <v>792</v>
      </c>
      <c r="L271" s="75">
        <v>25962</v>
      </c>
      <c r="M271">
        <v>1</v>
      </c>
      <c r="O271" t="str">
        <f t="shared" si="0"/>
        <v>1-1971</v>
      </c>
      <c r="P271" s="31">
        <v>4.0477482365707973E-2</v>
      </c>
      <c r="Q271">
        <v>1</v>
      </c>
      <c r="R271">
        <v>1</v>
      </c>
    </row>
    <row r="272" spans="1:18">
      <c r="A272" s="71" t="s">
        <v>689</v>
      </c>
      <c r="B272" s="74">
        <v>0</v>
      </c>
      <c r="C272" s="74">
        <v>102.09</v>
      </c>
      <c r="D272" s="74">
        <v>102.09</v>
      </c>
      <c r="E272">
        <v>102.09</v>
      </c>
      <c r="F272">
        <v>102.09</v>
      </c>
      <c r="G272">
        <v>14040000</v>
      </c>
      <c r="H272" t="s">
        <v>767</v>
      </c>
      <c r="I272" t="s">
        <v>764</v>
      </c>
      <c r="J272" s="74">
        <v>12</v>
      </c>
      <c r="K272" t="s">
        <v>792</v>
      </c>
      <c r="L272" s="75">
        <v>26298</v>
      </c>
      <c r="M272">
        <v>1</v>
      </c>
      <c r="O272" t="str">
        <f t="shared" si="0"/>
        <v>12-1971</v>
      </c>
      <c r="P272" s="31">
        <v>8.617938078519001E-2</v>
      </c>
      <c r="Q272">
        <v>2</v>
      </c>
      <c r="R272">
        <v>0</v>
      </c>
    </row>
    <row r="273" spans="1:18">
      <c r="A273" s="71" t="s">
        <v>688</v>
      </c>
      <c r="B273" s="74">
        <v>0</v>
      </c>
      <c r="C273" s="74">
        <v>104.88</v>
      </c>
      <c r="D273" s="74">
        <v>103.3</v>
      </c>
      <c r="E273">
        <v>103.94</v>
      </c>
      <c r="F273">
        <v>103.94</v>
      </c>
      <c r="G273">
        <v>18250000</v>
      </c>
      <c r="H273" t="s">
        <v>767</v>
      </c>
      <c r="I273" t="s">
        <v>762</v>
      </c>
      <c r="J273" s="74">
        <v>1</v>
      </c>
      <c r="K273" t="s">
        <v>793</v>
      </c>
      <c r="L273" s="75">
        <v>26329</v>
      </c>
      <c r="M273">
        <v>1</v>
      </c>
      <c r="O273" t="str">
        <f t="shared" si="0"/>
        <v>1-1972</v>
      </c>
      <c r="P273" s="31">
        <v>1.8121265550004841E-2</v>
      </c>
      <c r="Q273">
        <v>1</v>
      </c>
      <c r="R273">
        <v>1</v>
      </c>
    </row>
    <row r="274" spans="1:18">
      <c r="A274" s="71" t="s">
        <v>686</v>
      </c>
      <c r="B274" s="74">
        <v>0</v>
      </c>
      <c r="C274" s="74">
        <v>118.77</v>
      </c>
      <c r="D274" s="74">
        <v>116.7</v>
      </c>
      <c r="E274">
        <v>118.05</v>
      </c>
      <c r="F274">
        <v>118.05</v>
      </c>
      <c r="G274">
        <v>27550000</v>
      </c>
      <c r="H274" t="s">
        <v>769</v>
      </c>
      <c r="I274" t="s">
        <v>764</v>
      </c>
      <c r="J274" s="74">
        <v>12</v>
      </c>
      <c r="K274" t="s">
        <v>793</v>
      </c>
      <c r="L274" s="75">
        <v>26662</v>
      </c>
      <c r="M274">
        <v>1</v>
      </c>
      <c r="O274" t="str">
        <f t="shared" si="0"/>
        <v>12-1972</v>
      </c>
      <c r="P274" s="31">
        <v>1.1828233479043417E-2</v>
      </c>
      <c r="Q274">
        <v>2</v>
      </c>
      <c r="R274">
        <v>0</v>
      </c>
    </row>
    <row r="275" spans="1:18">
      <c r="A275" s="71" t="s">
        <v>685</v>
      </c>
      <c r="B275" s="74">
        <v>0</v>
      </c>
      <c r="C275" s="74">
        <v>116.84</v>
      </c>
      <c r="D275" s="74">
        <v>115.05</v>
      </c>
      <c r="E275">
        <v>116.03</v>
      </c>
      <c r="F275">
        <v>116.03</v>
      </c>
      <c r="G275">
        <v>14870000</v>
      </c>
      <c r="H275" t="s">
        <v>767</v>
      </c>
      <c r="I275" t="s">
        <v>762</v>
      </c>
      <c r="J275" s="74">
        <v>1</v>
      </c>
      <c r="K275" t="s">
        <v>794</v>
      </c>
      <c r="L275" s="75">
        <v>26695</v>
      </c>
      <c r="M275">
        <v>1</v>
      </c>
      <c r="O275" t="str">
        <f t="shared" si="0"/>
        <v>1-1973</v>
      </c>
      <c r="P275" s="31">
        <v>-1.7111393477340076E-2</v>
      </c>
      <c r="Q275">
        <v>1</v>
      </c>
      <c r="R275">
        <v>1</v>
      </c>
    </row>
    <row r="276" spans="1:18">
      <c r="A276" s="71" t="s">
        <v>683</v>
      </c>
      <c r="B276" s="74">
        <v>0</v>
      </c>
      <c r="C276" s="74">
        <v>98.3</v>
      </c>
      <c r="D276" s="74">
        <v>95.95</v>
      </c>
      <c r="E276">
        <v>97.55</v>
      </c>
      <c r="F276">
        <v>97.55</v>
      </c>
      <c r="G276">
        <v>23470000</v>
      </c>
      <c r="H276" t="s">
        <v>767</v>
      </c>
      <c r="I276" t="s">
        <v>764</v>
      </c>
      <c r="J276" s="74">
        <v>12</v>
      </c>
      <c r="K276" t="s">
        <v>794</v>
      </c>
      <c r="L276" s="75">
        <v>27029</v>
      </c>
      <c r="M276">
        <v>1</v>
      </c>
      <c r="O276" t="str">
        <f t="shared" si="0"/>
        <v>12-1973</v>
      </c>
      <c r="P276" s="31">
        <v>1.6569403918299329E-2</v>
      </c>
      <c r="Q276">
        <v>2</v>
      </c>
      <c r="R276">
        <v>0</v>
      </c>
    </row>
    <row r="277" spans="1:18">
      <c r="A277" s="71" t="s">
        <v>682</v>
      </c>
      <c r="B277" s="74">
        <v>0</v>
      </c>
      <c r="C277" s="74">
        <v>98.06</v>
      </c>
      <c r="D277" s="74">
        <v>96.11</v>
      </c>
      <c r="E277">
        <v>96.57</v>
      </c>
      <c r="F277">
        <v>96.57</v>
      </c>
      <c r="G277">
        <v>14020000</v>
      </c>
      <c r="H277" t="s">
        <v>767</v>
      </c>
      <c r="I277" t="s">
        <v>762</v>
      </c>
      <c r="J277" s="74">
        <v>1</v>
      </c>
      <c r="K277" t="s">
        <v>795</v>
      </c>
      <c r="L277" s="75">
        <v>27060</v>
      </c>
      <c r="M277">
        <v>1</v>
      </c>
      <c r="O277" t="str">
        <f t="shared" si="0"/>
        <v>1-1974</v>
      </c>
      <c r="P277" s="31">
        <v>-1.0046130189646377E-2</v>
      </c>
      <c r="Q277">
        <v>1</v>
      </c>
      <c r="R277">
        <v>1</v>
      </c>
    </row>
    <row r="278" spans="1:18">
      <c r="A278" s="71" t="s">
        <v>680</v>
      </c>
      <c r="B278" s="74">
        <v>0</v>
      </c>
      <c r="C278" s="74">
        <v>69.040000000000006</v>
      </c>
      <c r="D278" s="74">
        <v>67.150000000000006</v>
      </c>
      <c r="E278">
        <v>68.56</v>
      </c>
      <c r="F278">
        <v>68.56</v>
      </c>
      <c r="G278">
        <v>20970000</v>
      </c>
      <c r="H278" t="s">
        <v>767</v>
      </c>
      <c r="I278" t="s">
        <v>764</v>
      </c>
      <c r="J278" s="74">
        <v>12</v>
      </c>
      <c r="K278" t="s">
        <v>795</v>
      </c>
      <c r="L278" s="75">
        <v>27394</v>
      </c>
      <c r="M278">
        <v>1</v>
      </c>
      <c r="O278" t="str">
        <f t="shared" si="0"/>
        <v>12-1974</v>
      </c>
      <c r="P278" s="31">
        <v>-2.0151493497213045E-2</v>
      </c>
      <c r="Q278">
        <v>2</v>
      </c>
      <c r="R278">
        <v>0</v>
      </c>
    </row>
    <row r="279" spans="1:18">
      <c r="A279" s="71" t="s">
        <v>679</v>
      </c>
      <c r="B279" s="74">
        <v>0</v>
      </c>
      <c r="C279" s="74">
        <v>77.72</v>
      </c>
      <c r="D279" s="74">
        <v>75.41</v>
      </c>
      <c r="E279">
        <v>76.98</v>
      </c>
      <c r="F279">
        <v>76.98</v>
      </c>
      <c r="G279">
        <v>24640000</v>
      </c>
      <c r="H279" t="s">
        <v>767</v>
      </c>
      <c r="I279" t="s">
        <v>762</v>
      </c>
      <c r="J279" s="74">
        <v>1</v>
      </c>
      <c r="K279" t="s">
        <v>796</v>
      </c>
      <c r="L279" s="75">
        <v>27425</v>
      </c>
      <c r="M279">
        <v>1</v>
      </c>
      <c r="O279" t="str">
        <f t="shared" si="0"/>
        <v>1-1975</v>
      </c>
      <c r="P279" s="31">
        <v>0.12281213535589267</v>
      </c>
      <c r="Q279">
        <v>1</v>
      </c>
      <c r="R279">
        <v>1</v>
      </c>
    </row>
    <row r="280" spans="1:18">
      <c r="A280" s="71" t="s">
        <v>677</v>
      </c>
      <c r="B280" s="74">
        <v>0</v>
      </c>
      <c r="C280" s="74">
        <v>90.75</v>
      </c>
      <c r="D280" s="74">
        <v>89.17</v>
      </c>
      <c r="E280">
        <v>90.19</v>
      </c>
      <c r="F280">
        <v>90.19</v>
      </c>
      <c r="G280">
        <v>16970000</v>
      </c>
      <c r="H280" t="s">
        <v>767</v>
      </c>
      <c r="I280" t="s">
        <v>764</v>
      </c>
      <c r="J280" s="74">
        <v>12</v>
      </c>
      <c r="K280" t="s">
        <v>796</v>
      </c>
      <c r="L280" s="75">
        <v>27759</v>
      </c>
      <c r="M280">
        <v>1</v>
      </c>
      <c r="O280" t="str">
        <f t="shared" si="0"/>
        <v>12-1975</v>
      </c>
      <c r="P280" s="31">
        <v>-1.1508110477860557E-2</v>
      </c>
      <c r="Q280">
        <v>2</v>
      </c>
      <c r="R280">
        <v>0</v>
      </c>
    </row>
    <row r="281" spans="1:18">
      <c r="A281" s="71" t="s">
        <v>676</v>
      </c>
      <c r="B281" s="74">
        <v>0</v>
      </c>
      <c r="C281" s="74">
        <v>101.99</v>
      </c>
      <c r="D281" s="74">
        <v>99.94</v>
      </c>
      <c r="E281">
        <v>100.86</v>
      </c>
      <c r="F281">
        <v>100.86</v>
      </c>
      <c r="G281">
        <v>38510000</v>
      </c>
      <c r="H281" t="s">
        <v>770</v>
      </c>
      <c r="I281" t="s">
        <v>762</v>
      </c>
      <c r="J281" s="74">
        <v>1</v>
      </c>
      <c r="K281" t="s">
        <v>797</v>
      </c>
      <c r="L281" s="75">
        <v>27789</v>
      </c>
      <c r="M281">
        <v>1</v>
      </c>
      <c r="O281" t="str">
        <f t="shared" si="0"/>
        <v>1-1976</v>
      </c>
      <c r="P281" s="31">
        <v>0.11830579886905424</v>
      </c>
      <c r="Q281">
        <v>1</v>
      </c>
      <c r="R281">
        <v>1</v>
      </c>
    </row>
    <row r="282" spans="1:18">
      <c r="A282" s="71" t="s">
        <v>674</v>
      </c>
      <c r="B282" s="74">
        <v>0</v>
      </c>
      <c r="C282" s="74">
        <v>107.82</v>
      </c>
      <c r="D282" s="74">
        <v>106.55</v>
      </c>
      <c r="E282">
        <v>107.46</v>
      </c>
      <c r="F282">
        <v>107.46</v>
      </c>
      <c r="G282">
        <v>19170000</v>
      </c>
      <c r="H282" t="s">
        <v>767</v>
      </c>
      <c r="I282" t="s">
        <v>764</v>
      </c>
      <c r="J282" s="74">
        <v>12</v>
      </c>
      <c r="K282" t="s">
        <v>797</v>
      </c>
      <c r="L282" s="75">
        <v>28125</v>
      </c>
      <c r="M282">
        <v>1</v>
      </c>
      <c r="O282" t="str">
        <f t="shared" si="0"/>
        <v>12-1976</v>
      </c>
      <c r="P282" s="31">
        <v>5.2497551420176293E-2</v>
      </c>
      <c r="Q282">
        <v>2</v>
      </c>
      <c r="R282">
        <v>0</v>
      </c>
    </row>
    <row r="283" spans="1:18">
      <c r="A283" s="71" t="s">
        <v>673</v>
      </c>
      <c r="B283" s="74">
        <v>0</v>
      </c>
      <c r="C283" s="74">
        <v>102.44</v>
      </c>
      <c r="D283" s="74">
        <v>100.91</v>
      </c>
      <c r="E283">
        <v>102.03</v>
      </c>
      <c r="F283">
        <v>102.03</v>
      </c>
      <c r="G283">
        <v>22920000</v>
      </c>
      <c r="H283" t="s">
        <v>767</v>
      </c>
      <c r="I283" t="s">
        <v>762</v>
      </c>
      <c r="J283" s="74">
        <v>1</v>
      </c>
      <c r="K283" t="s">
        <v>798</v>
      </c>
      <c r="L283" s="75">
        <v>28156</v>
      </c>
      <c r="M283">
        <v>1</v>
      </c>
      <c r="O283" t="str">
        <f t="shared" si="0"/>
        <v>1-1977</v>
      </c>
      <c r="P283" s="31">
        <v>-5.0530429927414786E-2</v>
      </c>
      <c r="Q283">
        <v>1</v>
      </c>
      <c r="R283">
        <v>1</v>
      </c>
    </row>
    <row r="284" spans="1:18">
      <c r="A284" s="71" t="s">
        <v>671</v>
      </c>
      <c r="B284" s="74">
        <v>0</v>
      </c>
      <c r="C284" s="74">
        <v>95.67</v>
      </c>
      <c r="D284" s="74">
        <v>94.44</v>
      </c>
      <c r="E284">
        <v>95.1</v>
      </c>
      <c r="F284">
        <v>95.1</v>
      </c>
      <c r="G284">
        <v>23560000</v>
      </c>
      <c r="H284" t="s">
        <v>770</v>
      </c>
      <c r="I284" t="s">
        <v>764</v>
      </c>
      <c r="J284" s="74">
        <v>12</v>
      </c>
      <c r="K284" t="s">
        <v>798</v>
      </c>
      <c r="L284" s="75">
        <v>28489</v>
      </c>
      <c r="M284">
        <v>1</v>
      </c>
      <c r="O284" t="str">
        <f t="shared" si="0"/>
        <v>12-1977</v>
      </c>
      <c r="P284" s="31">
        <v>2.8472002530844252E-3</v>
      </c>
      <c r="Q284">
        <v>2</v>
      </c>
      <c r="R284">
        <v>0</v>
      </c>
    </row>
    <row r="285" spans="1:18">
      <c r="A285" s="71" t="s">
        <v>670</v>
      </c>
      <c r="B285" s="74">
        <v>0</v>
      </c>
      <c r="C285" s="74">
        <v>89.92</v>
      </c>
      <c r="D285" s="74">
        <v>88.61</v>
      </c>
      <c r="E285">
        <v>89.25</v>
      </c>
      <c r="F285">
        <v>89.25</v>
      </c>
      <c r="G285">
        <v>19870000</v>
      </c>
      <c r="H285" t="s">
        <v>767</v>
      </c>
      <c r="I285" t="s">
        <v>762</v>
      </c>
      <c r="J285" s="74">
        <v>1</v>
      </c>
      <c r="K285" t="s">
        <v>799</v>
      </c>
      <c r="L285" s="75">
        <v>28521</v>
      </c>
      <c r="M285">
        <v>1</v>
      </c>
      <c r="O285" t="str">
        <f t="shared" si="0"/>
        <v>1-1978</v>
      </c>
      <c r="P285" s="31">
        <v>-6.1514195583596158E-2</v>
      </c>
      <c r="Q285">
        <v>1</v>
      </c>
      <c r="R285">
        <v>1</v>
      </c>
    </row>
    <row r="286" spans="1:18">
      <c r="A286" s="71" t="s">
        <v>668</v>
      </c>
      <c r="B286" s="74">
        <v>0</v>
      </c>
      <c r="C286" s="74">
        <v>97.03</v>
      </c>
      <c r="D286" s="74">
        <v>95.48</v>
      </c>
      <c r="E286">
        <v>96.11</v>
      </c>
      <c r="F286">
        <v>96.11</v>
      </c>
      <c r="G286">
        <v>30030000</v>
      </c>
      <c r="H286" t="s">
        <v>769</v>
      </c>
      <c r="I286" t="s">
        <v>764</v>
      </c>
      <c r="J286" s="74">
        <v>12</v>
      </c>
      <c r="K286" t="s">
        <v>799</v>
      </c>
      <c r="L286" s="75">
        <v>28853</v>
      </c>
      <c r="M286">
        <v>1</v>
      </c>
      <c r="O286" t="str">
        <f t="shared" si="0"/>
        <v>12-1978</v>
      </c>
      <c r="P286" s="31">
        <v>1.4889123548046427E-2</v>
      </c>
      <c r="Q286">
        <v>2</v>
      </c>
      <c r="R286">
        <v>0</v>
      </c>
    </row>
    <row r="287" spans="1:18">
      <c r="A287" s="71" t="s">
        <v>667</v>
      </c>
      <c r="B287" s="74">
        <v>0</v>
      </c>
      <c r="C287" s="74">
        <v>101.41</v>
      </c>
      <c r="D287" s="74">
        <v>99.47</v>
      </c>
      <c r="E287">
        <v>99.93</v>
      </c>
      <c r="F287">
        <v>99.93</v>
      </c>
      <c r="G287">
        <v>30330000</v>
      </c>
      <c r="H287" t="s">
        <v>767</v>
      </c>
      <c r="I287" t="s">
        <v>762</v>
      </c>
      <c r="J287" s="74">
        <v>1</v>
      </c>
      <c r="K287" t="s">
        <v>800</v>
      </c>
      <c r="L287" s="75">
        <v>28886</v>
      </c>
      <c r="M287">
        <v>1</v>
      </c>
      <c r="O287" t="str">
        <f t="shared" si="0"/>
        <v>1-1979</v>
      </c>
      <c r="P287" s="31">
        <v>3.9746124232650164E-2</v>
      </c>
      <c r="Q287">
        <v>1</v>
      </c>
      <c r="R287">
        <v>1</v>
      </c>
    </row>
    <row r="288" spans="1:18">
      <c r="A288" s="71" t="s">
        <v>665</v>
      </c>
      <c r="B288" s="74">
        <v>0</v>
      </c>
      <c r="C288" s="74">
        <v>108.53</v>
      </c>
      <c r="D288" s="74">
        <v>107.26</v>
      </c>
      <c r="E288">
        <v>107.94</v>
      </c>
      <c r="F288">
        <v>107.94</v>
      </c>
      <c r="G288">
        <v>31530000</v>
      </c>
      <c r="H288" t="s">
        <v>767</v>
      </c>
      <c r="I288" t="s">
        <v>764</v>
      </c>
      <c r="J288" s="74">
        <v>12</v>
      </c>
      <c r="K288" t="s">
        <v>800</v>
      </c>
      <c r="L288" s="75">
        <v>29220</v>
      </c>
      <c r="M288">
        <v>1</v>
      </c>
      <c r="O288" t="str">
        <f t="shared" si="0"/>
        <v>12-1979</v>
      </c>
      <c r="P288" s="31">
        <v>1.6767143933685016E-2</v>
      </c>
      <c r="Q288">
        <v>2</v>
      </c>
      <c r="R288">
        <v>0</v>
      </c>
    </row>
    <row r="289" spans="1:18">
      <c r="A289" s="71" t="s">
        <v>664</v>
      </c>
      <c r="B289" s="74">
        <v>0</v>
      </c>
      <c r="C289" s="74">
        <v>117.17</v>
      </c>
      <c r="D289" s="74">
        <v>113.78</v>
      </c>
      <c r="E289">
        <v>114.16</v>
      </c>
      <c r="F289">
        <v>114.16</v>
      </c>
      <c r="G289">
        <v>65900000</v>
      </c>
      <c r="H289" t="s">
        <v>767</v>
      </c>
      <c r="I289" t="s">
        <v>762</v>
      </c>
      <c r="J289" s="74">
        <v>1</v>
      </c>
      <c r="K289" t="s">
        <v>801</v>
      </c>
      <c r="L289" s="75">
        <v>29251</v>
      </c>
      <c r="M289">
        <v>1</v>
      </c>
      <c r="O289" t="str">
        <f t="shared" si="0"/>
        <v>1-1980</v>
      </c>
      <c r="P289" s="31">
        <v>5.7624606262738548E-2</v>
      </c>
      <c r="Q289">
        <v>1</v>
      </c>
      <c r="R289">
        <v>1</v>
      </c>
    </row>
    <row r="290" spans="1:18">
      <c r="A290" s="71" t="s">
        <v>662</v>
      </c>
      <c r="B290" s="74">
        <v>0</v>
      </c>
      <c r="C290" s="74">
        <v>136.76</v>
      </c>
      <c r="D290" s="74">
        <v>134.29</v>
      </c>
      <c r="E290">
        <v>135.76</v>
      </c>
      <c r="F290">
        <v>135.76</v>
      </c>
      <c r="G290">
        <v>41210000</v>
      </c>
      <c r="H290" t="s">
        <v>767</v>
      </c>
      <c r="I290" t="s">
        <v>764</v>
      </c>
      <c r="J290" s="74">
        <v>12</v>
      </c>
      <c r="K290" t="s">
        <v>801</v>
      </c>
      <c r="L290" s="75">
        <v>29586</v>
      </c>
      <c r="M290">
        <v>1</v>
      </c>
      <c r="O290" t="str">
        <f t="shared" si="0"/>
        <v>12-1980</v>
      </c>
      <c r="P290" s="31">
        <v>-3.3874181611158689E-2</v>
      </c>
      <c r="Q290">
        <v>2</v>
      </c>
      <c r="R290">
        <v>0</v>
      </c>
    </row>
    <row r="291" spans="1:18">
      <c r="A291" s="71" t="s">
        <v>661</v>
      </c>
      <c r="B291" s="74">
        <v>0</v>
      </c>
      <c r="C291" s="74">
        <v>131.65</v>
      </c>
      <c r="D291" s="74">
        <v>128.61000000000001</v>
      </c>
      <c r="E291">
        <v>129.55000000000001</v>
      </c>
      <c r="F291">
        <v>129.55000000000001</v>
      </c>
      <c r="G291">
        <v>41160000</v>
      </c>
      <c r="H291" t="s">
        <v>770</v>
      </c>
      <c r="I291" t="s">
        <v>762</v>
      </c>
      <c r="J291" s="74">
        <v>1</v>
      </c>
      <c r="K291" t="s">
        <v>802</v>
      </c>
      <c r="L291" s="75">
        <v>29616</v>
      </c>
      <c r="M291">
        <v>1</v>
      </c>
      <c r="O291" t="str">
        <f t="shared" si="0"/>
        <v>1-1981</v>
      </c>
      <c r="P291" s="31">
        <v>-4.5742486741308042E-2</v>
      </c>
      <c r="Q291">
        <v>1</v>
      </c>
      <c r="R291">
        <v>1</v>
      </c>
    </row>
    <row r="292" spans="1:18">
      <c r="A292" s="71" t="s">
        <v>659</v>
      </c>
      <c r="B292" s="74">
        <v>0</v>
      </c>
      <c r="C292" s="74">
        <v>123.42</v>
      </c>
      <c r="D292" s="74">
        <v>121.57</v>
      </c>
      <c r="E292">
        <v>122.55</v>
      </c>
      <c r="F292">
        <v>122.55</v>
      </c>
      <c r="G292">
        <v>40780000</v>
      </c>
      <c r="H292" t="s">
        <v>767</v>
      </c>
      <c r="I292" t="s">
        <v>764</v>
      </c>
      <c r="J292" s="74">
        <v>12</v>
      </c>
      <c r="K292" t="s">
        <v>802</v>
      </c>
      <c r="L292" s="75">
        <v>29951</v>
      </c>
      <c r="M292">
        <v>1</v>
      </c>
      <c r="O292" t="str">
        <f t="shared" si="0"/>
        <v>12-1981</v>
      </c>
      <c r="P292" s="31">
        <v>-3.007518796992479E-2</v>
      </c>
      <c r="Q292">
        <v>2</v>
      </c>
      <c r="R292">
        <v>0</v>
      </c>
    </row>
    <row r="293" spans="1:18">
      <c r="A293" s="71" t="s">
        <v>658</v>
      </c>
      <c r="B293" s="74">
        <v>0</v>
      </c>
      <c r="C293" s="74">
        <v>121.38</v>
      </c>
      <c r="D293" s="74">
        <v>118.64</v>
      </c>
      <c r="E293">
        <v>120.4</v>
      </c>
      <c r="F293">
        <v>120.4</v>
      </c>
      <c r="G293">
        <v>73400000</v>
      </c>
      <c r="H293" t="s">
        <v>769</v>
      </c>
      <c r="I293" t="s">
        <v>762</v>
      </c>
      <c r="J293" s="74">
        <v>1</v>
      </c>
      <c r="K293" t="s">
        <v>803</v>
      </c>
      <c r="L293" s="75">
        <v>29980</v>
      </c>
      <c r="M293">
        <v>1</v>
      </c>
      <c r="O293" t="str">
        <f t="shared" si="0"/>
        <v>1-1982</v>
      </c>
      <c r="P293" s="31">
        <v>-1.7543859649122737E-2</v>
      </c>
      <c r="Q293">
        <v>1</v>
      </c>
      <c r="R293">
        <v>1</v>
      </c>
    </row>
    <row r="294" spans="1:18">
      <c r="A294" s="71" t="s">
        <v>656</v>
      </c>
      <c r="B294" s="74">
        <v>140.34</v>
      </c>
      <c r="C294" s="74">
        <v>140.78</v>
      </c>
      <c r="D294" s="74">
        <v>140.27000000000001</v>
      </c>
      <c r="E294">
        <v>140.63999999999999</v>
      </c>
      <c r="F294">
        <v>140.63999999999999</v>
      </c>
      <c r="G294">
        <v>42110000</v>
      </c>
      <c r="H294" t="s">
        <v>767</v>
      </c>
      <c r="I294" t="s">
        <v>764</v>
      </c>
      <c r="J294" s="74">
        <v>12</v>
      </c>
      <c r="K294" t="s">
        <v>803</v>
      </c>
      <c r="L294" s="75">
        <v>30316</v>
      </c>
      <c r="M294">
        <v>1</v>
      </c>
      <c r="O294" t="str">
        <f t="shared" ref="O294:O357" si="1">CONCATENATE(J294,"-",K294)</f>
        <v>12-1982</v>
      </c>
      <c r="P294" s="31">
        <v>1.5231357828629071E-2</v>
      </c>
      <c r="Q294">
        <v>2</v>
      </c>
      <c r="R294">
        <v>0</v>
      </c>
    </row>
    <row r="295" spans="1:18">
      <c r="A295" s="71" t="s">
        <v>655</v>
      </c>
      <c r="B295" s="74">
        <v>144.51</v>
      </c>
      <c r="C295" s="74">
        <v>145.30000000000001</v>
      </c>
      <c r="D295" s="74">
        <v>143.93</v>
      </c>
      <c r="E295">
        <v>145.30000000000001</v>
      </c>
      <c r="F295">
        <v>145.30000000000001</v>
      </c>
      <c r="G295">
        <v>67140000</v>
      </c>
      <c r="H295" t="s">
        <v>767</v>
      </c>
      <c r="I295" t="s">
        <v>762</v>
      </c>
      <c r="J295" s="74">
        <v>1</v>
      </c>
      <c r="K295" t="s">
        <v>804</v>
      </c>
      <c r="L295" s="75">
        <v>30347</v>
      </c>
      <c r="M295">
        <v>1</v>
      </c>
      <c r="O295" t="str">
        <f t="shared" si="1"/>
        <v>1-1983</v>
      </c>
      <c r="P295" s="31">
        <v>3.3134243458475723E-2</v>
      </c>
      <c r="Q295">
        <v>1</v>
      </c>
      <c r="R295">
        <v>1</v>
      </c>
    </row>
    <row r="296" spans="1:18">
      <c r="A296" s="71" t="s">
        <v>653</v>
      </c>
      <c r="B296" s="74">
        <v>164.86</v>
      </c>
      <c r="C296" s="74">
        <v>165.05</v>
      </c>
      <c r="D296" s="74">
        <v>164.58</v>
      </c>
      <c r="E296">
        <v>164.93</v>
      </c>
      <c r="F296">
        <v>164.93</v>
      </c>
      <c r="G296">
        <v>71840000</v>
      </c>
      <c r="H296" t="s">
        <v>770</v>
      </c>
      <c r="I296" t="s">
        <v>764</v>
      </c>
      <c r="J296" s="74">
        <v>12</v>
      </c>
      <c r="K296" t="s">
        <v>804</v>
      </c>
      <c r="L296" s="75">
        <v>30680</v>
      </c>
      <c r="M296">
        <v>1</v>
      </c>
      <c r="O296" t="str">
        <f t="shared" si="1"/>
        <v>12-1983</v>
      </c>
      <c r="P296" s="31">
        <v>-8.8341346153846083E-3</v>
      </c>
      <c r="Q296">
        <v>2</v>
      </c>
      <c r="R296">
        <v>0</v>
      </c>
    </row>
    <row r="297" spans="1:18">
      <c r="A297" s="71" t="s">
        <v>652</v>
      </c>
      <c r="B297" s="74">
        <v>162.87</v>
      </c>
      <c r="C297" s="74">
        <v>163.6</v>
      </c>
      <c r="D297" s="74">
        <v>162.03</v>
      </c>
      <c r="E297">
        <v>163.41</v>
      </c>
      <c r="F297">
        <v>163.41</v>
      </c>
      <c r="G297">
        <v>113510000</v>
      </c>
      <c r="H297" t="s">
        <v>767</v>
      </c>
      <c r="I297" t="s">
        <v>762</v>
      </c>
      <c r="J297" s="74">
        <v>1</v>
      </c>
      <c r="K297" t="s">
        <v>805</v>
      </c>
      <c r="L297" s="75">
        <v>30712</v>
      </c>
      <c r="M297">
        <v>1</v>
      </c>
      <c r="O297" t="str">
        <f t="shared" si="1"/>
        <v>1-1984</v>
      </c>
      <c r="P297" s="31">
        <v>-9.2160310434730493E-3</v>
      </c>
      <c r="Q297">
        <v>1</v>
      </c>
      <c r="R297">
        <v>1</v>
      </c>
    </row>
    <row r="298" spans="1:18">
      <c r="A298" s="71" t="s">
        <v>650</v>
      </c>
      <c r="B298" s="74">
        <v>166.26</v>
      </c>
      <c r="C298" s="74">
        <v>167.34</v>
      </c>
      <c r="D298" s="74">
        <v>166.06</v>
      </c>
      <c r="E298">
        <v>167.24</v>
      </c>
      <c r="F298">
        <v>167.24</v>
      </c>
      <c r="G298">
        <v>80260000</v>
      </c>
      <c r="H298" t="s">
        <v>767</v>
      </c>
      <c r="I298" t="s">
        <v>764</v>
      </c>
      <c r="J298" s="74">
        <v>12</v>
      </c>
      <c r="K298" t="s">
        <v>805</v>
      </c>
      <c r="L298" s="75">
        <v>31047</v>
      </c>
      <c r="M298">
        <v>1</v>
      </c>
      <c r="O298" t="str">
        <f t="shared" si="1"/>
        <v>12-1984</v>
      </c>
      <c r="P298" s="31">
        <v>2.2374373395280575E-2</v>
      </c>
      <c r="Q298">
        <v>2</v>
      </c>
      <c r="R298">
        <v>0</v>
      </c>
    </row>
    <row r="299" spans="1:18">
      <c r="A299" s="71" t="s">
        <v>649</v>
      </c>
      <c r="B299" s="74">
        <v>179.39</v>
      </c>
      <c r="C299" s="74">
        <v>179.83</v>
      </c>
      <c r="D299" s="74">
        <v>178.56</v>
      </c>
      <c r="E299">
        <v>179.63</v>
      </c>
      <c r="F299">
        <v>179.63</v>
      </c>
      <c r="G299">
        <v>132500000</v>
      </c>
      <c r="H299" t="s">
        <v>767</v>
      </c>
      <c r="I299" t="s">
        <v>762</v>
      </c>
      <c r="J299" s="74">
        <v>1</v>
      </c>
      <c r="K299" t="s">
        <v>806</v>
      </c>
      <c r="L299" s="75">
        <v>31078</v>
      </c>
      <c r="M299">
        <v>1</v>
      </c>
      <c r="O299" t="str">
        <f t="shared" si="1"/>
        <v>1-1985</v>
      </c>
      <c r="P299" s="31">
        <v>7.4085147093996565E-2</v>
      </c>
      <c r="Q299">
        <v>1</v>
      </c>
      <c r="R299">
        <v>1</v>
      </c>
    </row>
    <row r="300" spans="1:18">
      <c r="A300" s="71" t="s">
        <v>647</v>
      </c>
      <c r="B300" s="74">
        <v>210.68</v>
      </c>
      <c r="C300" s="74">
        <v>211.61</v>
      </c>
      <c r="D300" s="74">
        <v>210.68</v>
      </c>
      <c r="E300">
        <v>211.28</v>
      </c>
      <c r="F300">
        <v>211.28</v>
      </c>
      <c r="G300">
        <v>112700000</v>
      </c>
      <c r="H300" t="s">
        <v>767</v>
      </c>
      <c r="I300" t="s">
        <v>764</v>
      </c>
      <c r="J300" s="74">
        <v>12</v>
      </c>
      <c r="K300" t="s">
        <v>806</v>
      </c>
      <c r="L300" s="75">
        <v>31412</v>
      </c>
      <c r="M300">
        <v>1</v>
      </c>
      <c r="O300" t="str">
        <f t="shared" si="1"/>
        <v>12-1985</v>
      </c>
      <c r="P300" s="31">
        <v>4.5061087203838425E-2</v>
      </c>
      <c r="Q300">
        <v>2</v>
      </c>
      <c r="R300">
        <v>0</v>
      </c>
    </row>
    <row r="301" spans="1:18">
      <c r="A301" s="71" t="s">
        <v>646</v>
      </c>
      <c r="B301" s="74">
        <v>209.33</v>
      </c>
      <c r="C301" s="74">
        <v>212.42</v>
      </c>
      <c r="D301" s="74">
        <v>209.19</v>
      </c>
      <c r="E301">
        <v>211.78</v>
      </c>
      <c r="F301">
        <v>211.78</v>
      </c>
      <c r="G301">
        <v>143500000</v>
      </c>
      <c r="H301" t="s">
        <v>767</v>
      </c>
      <c r="I301" t="s">
        <v>762</v>
      </c>
      <c r="J301" s="74">
        <v>1</v>
      </c>
      <c r="K301" t="s">
        <v>807</v>
      </c>
      <c r="L301" s="75">
        <v>31443</v>
      </c>
      <c r="M301">
        <v>1</v>
      </c>
      <c r="O301" t="str">
        <f t="shared" si="1"/>
        <v>1-1986</v>
      </c>
      <c r="P301" s="31">
        <v>2.3665278303672851E-3</v>
      </c>
      <c r="Q301">
        <v>1</v>
      </c>
      <c r="R301">
        <v>1</v>
      </c>
    </row>
    <row r="302" spans="1:18">
      <c r="A302" s="71" t="s">
        <v>644</v>
      </c>
      <c r="B302" s="74">
        <v>243.37</v>
      </c>
      <c r="C302" s="74">
        <v>244.03</v>
      </c>
      <c r="D302" s="74">
        <v>241.28</v>
      </c>
      <c r="E302">
        <v>242.17</v>
      </c>
      <c r="F302">
        <v>242.17</v>
      </c>
      <c r="G302">
        <v>139200000</v>
      </c>
      <c r="H302" t="s">
        <v>767</v>
      </c>
      <c r="I302" t="s">
        <v>764</v>
      </c>
      <c r="J302" s="74">
        <v>12</v>
      </c>
      <c r="K302" t="s">
        <v>807</v>
      </c>
      <c r="L302" s="75">
        <v>31777</v>
      </c>
      <c r="M302">
        <v>1</v>
      </c>
      <c r="O302" t="str">
        <f t="shared" si="1"/>
        <v>12-1986</v>
      </c>
      <c r="P302" s="31">
        <v>-2.8288259369232051E-2</v>
      </c>
      <c r="Q302">
        <v>2</v>
      </c>
      <c r="R302">
        <v>0</v>
      </c>
    </row>
    <row r="303" spans="1:18">
      <c r="A303" s="71" t="s">
        <v>643</v>
      </c>
      <c r="B303" s="74">
        <v>274.24</v>
      </c>
      <c r="C303" s="74">
        <v>274.24</v>
      </c>
      <c r="D303" s="74">
        <v>271.38</v>
      </c>
      <c r="E303">
        <v>274.08</v>
      </c>
      <c r="F303">
        <v>274.08</v>
      </c>
      <c r="G303">
        <v>163400000</v>
      </c>
      <c r="H303" t="s">
        <v>770</v>
      </c>
      <c r="I303" t="s">
        <v>762</v>
      </c>
      <c r="J303" s="74">
        <v>1</v>
      </c>
      <c r="K303" t="s">
        <v>808</v>
      </c>
      <c r="L303" s="75">
        <v>31807</v>
      </c>
      <c r="M303">
        <v>1</v>
      </c>
      <c r="O303" t="str">
        <f t="shared" si="1"/>
        <v>1-1987</v>
      </c>
      <c r="P303" s="31">
        <v>0.13176694057893215</v>
      </c>
      <c r="Q303">
        <v>1</v>
      </c>
      <c r="R303">
        <v>1</v>
      </c>
    </row>
    <row r="304" spans="1:18">
      <c r="A304" s="71" t="s">
        <v>641</v>
      </c>
      <c r="B304" s="74">
        <v>247.84</v>
      </c>
      <c r="C304" s="74">
        <v>247.86</v>
      </c>
      <c r="D304" s="74">
        <v>245.22</v>
      </c>
      <c r="E304">
        <v>247.08</v>
      </c>
      <c r="F304">
        <v>247.08</v>
      </c>
      <c r="G304">
        <v>170140000</v>
      </c>
      <c r="H304" t="s">
        <v>767</v>
      </c>
      <c r="I304" t="s">
        <v>764</v>
      </c>
      <c r="J304" s="74">
        <v>12</v>
      </c>
      <c r="K304" t="s">
        <v>808</v>
      </c>
      <c r="L304" s="75">
        <v>32142</v>
      </c>
      <c r="M304">
        <v>1</v>
      </c>
      <c r="O304" t="str">
        <f t="shared" si="1"/>
        <v>12-1987</v>
      </c>
      <c r="P304" s="31">
        <v>7.2861485019539735E-2</v>
      </c>
      <c r="Q304">
        <v>2</v>
      </c>
      <c r="R304">
        <v>0</v>
      </c>
    </row>
    <row r="305" spans="1:18">
      <c r="A305" s="71" t="s">
        <v>640</v>
      </c>
      <c r="B305" s="74">
        <v>253.31</v>
      </c>
      <c r="C305" s="74">
        <v>257.07</v>
      </c>
      <c r="D305" s="74">
        <v>252.7</v>
      </c>
      <c r="E305">
        <v>257.07</v>
      </c>
      <c r="F305">
        <v>257.07</v>
      </c>
      <c r="G305">
        <v>211880000</v>
      </c>
      <c r="H305" t="s">
        <v>769</v>
      </c>
      <c r="I305" t="s">
        <v>762</v>
      </c>
      <c r="J305" s="74">
        <v>1</v>
      </c>
      <c r="K305" t="s">
        <v>809</v>
      </c>
      <c r="L305" s="75">
        <v>32171</v>
      </c>
      <c r="M305">
        <v>1</v>
      </c>
      <c r="O305" t="str">
        <f t="shared" si="1"/>
        <v>1-1988</v>
      </c>
      <c r="P305" s="31">
        <v>4.0432248664400115E-2</v>
      </c>
      <c r="Q305">
        <v>1</v>
      </c>
      <c r="R305">
        <v>1</v>
      </c>
    </row>
    <row r="306" spans="1:18">
      <c r="A306" s="71" t="s">
        <v>638</v>
      </c>
      <c r="B306" s="74">
        <v>279.39</v>
      </c>
      <c r="C306" s="74">
        <v>279.77999999999997</v>
      </c>
      <c r="D306" s="74">
        <v>277.72000000000003</v>
      </c>
      <c r="E306">
        <v>277.72000000000003</v>
      </c>
      <c r="F306">
        <v>277.72000000000003</v>
      </c>
      <c r="G306">
        <v>127210000</v>
      </c>
      <c r="H306" t="s">
        <v>770</v>
      </c>
      <c r="I306" t="s">
        <v>764</v>
      </c>
      <c r="J306" s="74">
        <v>12</v>
      </c>
      <c r="K306" t="s">
        <v>809</v>
      </c>
      <c r="L306" s="75">
        <v>32507</v>
      </c>
      <c r="M306">
        <v>1</v>
      </c>
      <c r="O306" t="str">
        <f t="shared" si="1"/>
        <v>12-1988</v>
      </c>
      <c r="P306" s="31">
        <v>1.4687614176105366E-2</v>
      </c>
      <c r="Q306">
        <v>2</v>
      </c>
      <c r="R306">
        <v>0</v>
      </c>
    </row>
    <row r="307" spans="1:18">
      <c r="A307" s="71" t="s">
        <v>637</v>
      </c>
      <c r="B307" s="74">
        <v>294.99</v>
      </c>
      <c r="C307" s="74">
        <v>297.51</v>
      </c>
      <c r="D307" s="74">
        <v>293.57</v>
      </c>
      <c r="E307">
        <v>297.47000000000003</v>
      </c>
      <c r="F307">
        <v>297.47000000000003</v>
      </c>
      <c r="G307">
        <v>194050000</v>
      </c>
      <c r="H307" t="s">
        <v>767</v>
      </c>
      <c r="I307" t="s">
        <v>762</v>
      </c>
      <c r="J307" s="74">
        <v>1</v>
      </c>
      <c r="K307" t="s">
        <v>810</v>
      </c>
      <c r="L307" s="75">
        <v>32539</v>
      </c>
      <c r="M307">
        <v>1</v>
      </c>
      <c r="O307" t="str">
        <f t="shared" si="1"/>
        <v>1-1989</v>
      </c>
      <c r="P307" s="31">
        <v>7.1114791876710354E-2</v>
      </c>
      <c r="Q307">
        <v>1</v>
      </c>
      <c r="R307">
        <v>1</v>
      </c>
    </row>
    <row r="308" spans="1:18">
      <c r="A308" s="71" t="s">
        <v>635</v>
      </c>
      <c r="B308" s="74">
        <v>350.68</v>
      </c>
      <c r="C308" s="74">
        <v>353.41</v>
      </c>
      <c r="D308" s="74">
        <v>350.67</v>
      </c>
      <c r="E308">
        <v>353.4</v>
      </c>
      <c r="F308">
        <v>353.4</v>
      </c>
      <c r="G308">
        <v>145940000</v>
      </c>
      <c r="H308" t="s">
        <v>769</v>
      </c>
      <c r="I308" t="s">
        <v>764</v>
      </c>
      <c r="J308" s="74">
        <v>12</v>
      </c>
      <c r="K308" t="s">
        <v>810</v>
      </c>
      <c r="L308" s="75">
        <v>32871</v>
      </c>
      <c r="M308">
        <v>1</v>
      </c>
      <c r="O308" t="str">
        <f t="shared" si="1"/>
        <v>12-1989</v>
      </c>
      <c r="P308" s="31">
        <v>2.1416803953871407E-2</v>
      </c>
      <c r="Q308">
        <v>2</v>
      </c>
      <c r="R308">
        <v>0</v>
      </c>
    </row>
    <row r="309" spans="1:18">
      <c r="A309" s="71" t="s">
        <v>634</v>
      </c>
      <c r="B309" s="74">
        <v>322.98</v>
      </c>
      <c r="C309" s="74">
        <v>329.08</v>
      </c>
      <c r="D309" s="74">
        <v>322.98</v>
      </c>
      <c r="E309">
        <v>329.08</v>
      </c>
      <c r="F309">
        <v>329.08</v>
      </c>
      <c r="G309">
        <v>189660000</v>
      </c>
      <c r="H309" t="s">
        <v>767</v>
      </c>
      <c r="I309" t="s">
        <v>762</v>
      </c>
      <c r="J309" s="74">
        <v>1</v>
      </c>
      <c r="K309" t="s">
        <v>811</v>
      </c>
      <c r="L309" s="75">
        <v>32904</v>
      </c>
      <c r="M309">
        <v>1</v>
      </c>
      <c r="O309" t="str">
        <f t="shared" si="1"/>
        <v>1-1990</v>
      </c>
      <c r="P309" s="31">
        <v>-6.8817204301075255E-2</v>
      </c>
      <c r="Q309">
        <v>1</v>
      </c>
      <c r="R309">
        <v>1</v>
      </c>
    </row>
    <row r="310" spans="1:18">
      <c r="A310" s="71" t="s">
        <v>632</v>
      </c>
      <c r="B310" s="74">
        <v>328.71</v>
      </c>
      <c r="C310" s="74">
        <v>330.23</v>
      </c>
      <c r="D310" s="74">
        <v>327.5</v>
      </c>
      <c r="E310">
        <v>330.22</v>
      </c>
      <c r="F310">
        <v>330.22</v>
      </c>
      <c r="G310">
        <v>114130000</v>
      </c>
      <c r="H310" t="s">
        <v>767</v>
      </c>
      <c r="I310" t="s">
        <v>764</v>
      </c>
      <c r="J310" s="74">
        <v>12</v>
      </c>
      <c r="K310" t="s">
        <v>811</v>
      </c>
      <c r="L310" s="75">
        <v>33238</v>
      </c>
      <c r="M310">
        <v>1</v>
      </c>
      <c r="O310" t="str">
        <f t="shared" si="1"/>
        <v>12-1990</v>
      </c>
      <c r="P310" s="31">
        <v>2.4827757432809881E-2</v>
      </c>
      <c r="Q310">
        <v>2</v>
      </c>
      <c r="R310">
        <v>0</v>
      </c>
    </row>
    <row r="311" spans="1:18">
      <c r="A311" s="71" t="s">
        <v>631</v>
      </c>
      <c r="B311" s="74">
        <v>340.92</v>
      </c>
      <c r="C311" s="74">
        <v>343.93</v>
      </c>
      <c r="D311" s="74">
        <v>340.47</v>
      </c>
      <c r="E311">
        <v>343.93</v>
      </c>
      <c r="F311">
        <v>343.93</v>
      </c>
      <c r="G311">
        <v>204520000</v>
      </c>
      <c r="H311" t="s">
        <v>767</v>
      </c>
      <c r="I311" t="s">
        <v>762</v>
      </c>
      <c r="J311" s="74">
        <v>1</v>
      </c>
      <c r="K311" t="s">
        <v>812</v>
      </c>
      <c r="L311" s="75">
        <v>33269</v>
      </c>
      <c r="M311">
        <v>1</v>
      </c>
      <c r="O311" t="str">
        <f t="shared" si="1"/>
        <v>1-1991</v>
      </c>
      <c r="P311" s="31">
        <v>4.1517776028102409E-2</v>
      </c>
      <c r="Q311">
        <v>1</v>
      </c>
      <c r="R311">
        <v>1</v>
      </c>
    </row>
    <row r="312" spans="1:18">
      <c r="A312" s="71" t="s">
        <v>629</v>
      </c>
      <c r="B312" s="74">
        <v>415.14</v>
      </c>
      <c r="C312" s="74">
        <v>418.32</v>
      </c>
      <c r="D312" s="74">
        <v>412.73</v>
      </c>
      <c r="E312">
        <v>417.09</v>
      </c>
      <c r="F312">
        <v>417.09</v>
      </c>
      <c r="G312">
        <v>247080000</v>
      </c>
      <c r="H312" t="s">
        <v>767</v>
      </c>
      <c r="I312" t="s">
        <v>764</v>
      </c>
      <c r="J312" s="74">
        <v>12</v>
      </c>
      <c r="K312" t="s">
        <v>812</v>
      </c>
      <c r="L312" s="75">
        <v>33603</v>
      </c>
      <c r="M312">
        <v>1</v>
      </c>
      <c r="O312" t="str">
        <f t="shared" si="1"/>
        <v>12-1991</v>
      </c>
      <c r="P312" s="31">
        <v>0.11158786845050889</v>
      </c>
      <c r="Q312">
        <v>2</v>
      </c>
      <c r="R312">
        <v>0</v>
      </c>
    </row>
    <row r="313" spans="1:18">
      <c r="A313" s="71" t="s">
        <v>628</v>
      </c>
      <c r="B313" s="74">
        <v>411.65</v>
      </c>
      <c r="C313" s="74">
        <v>412.63</v>
      </c>
      <c r="D313" s="74">
        <v>408.64</v>
      </c>
      <c r="E313">
        <v>408.78</v>
      </c>
      <c r="F313">
        <v>408.78</v>
      </c>
      <c r="G313">
        <v>197620000</v>
      </c>
      <c r="H313" t="s">
        <v>767</v>
      </c>
      <c r="I313" t="s">
        <v>762</v>
      </c>
      <c r="J313" s="74">
        <v>1</v>
      </c>
      <c r="K313" t="s">
        <v>813</v>
      </c>
      <c r="L313" s="75">
        <v>33634</v>
      </c>
      <c r="M313">
        <v>1</v>
      </c>
      <c r="O313" t="str">
        <f t="shared" si="1"/>
        <v>1-1992</v>
      </c>
      <c r="P313" s="31">
        <v>-1.9923757462418191E-2</v>
      </c>
      <c r="Q313">
        <v>1</v>
      </c>
      <c r="R313">
        <v>1</v>
      </c>
    </row>
    <row r="314" spans="1:18">
      <c r="A314" s="71" t="s">
        <v>626</v>
      </c>
      <c r="B314" s="74">
        <v>438.82</v>
      </c>
      <c r="C314" s="74">
        <v>439.59</v>
      </c>
      <c r="D314" s="74">
        <v>435.71</v>
      </c>
      <c r="E314">
        <v>435.71</v>
      </c>
      <c r="F314">
        <v>435.71</v>
      </c>
      <c r="G314">
        <v>165910000</v>
      </c>
      <c r="H314" t="s">
        <v>767</v>
      </c>
      <c r="I314" t="s">
        <v>764</v>
      </c>
      <c r="J314" s="74">
        <v>12</v>
      </c>
      <c r="K314" t="s">
        <v>813</v>
      </c>
      <c r="L314" s="75">
        <v>33969</v>
      </c>
      <c r="M314">
        <v>1</v>
      </c>
      <c r="O314" t="str">
        <f t="shared" si="1"/>
        <v>12-1992</v>
      </c>
      <c r="P314" s="31">
        <v>1.010780108960231E-2</v>
      </c>
      <c r="Q314">
        <v>2</v>
      </c>
      <c r="R314">
        <v>0</v>
      </c>
    </row>
    <row r="315" spans="1:18">
      <c r="A315" s="71" t="s">
        <v>625</v>
      </c>
      <c r="B315" s="74">
        <v>438.67</v>
      </c>
      <c r="C315" s="74">
        <v>438.93</v>
      </c>
      <c r="D315" s="74">
        <v>436.91</v>
      </c>
      <c r="E315">
        <v>438.78</v>
      </c>
      <c r="F315">
        <v>438.78</v>
      </c>
      <c r="G315">
        <v>247200000</v>
      </c>
      <c r="H315" t="s">
        <v>769</v>
      </c>
      <c r="I315" t="s">
        <v>762</v>
      </c>
      <c r="J315" s="74">
        <v>1</v>
      </c>
      <c r="K315" t="s">
        <v>814</v>
      </c>
      <c r="L315" s="75">
        <v>33998</v>
      </c>
      <c r="M315">
        <v>1</v>
      </c>
      <c r="O315" t="str">
        <f t="shared" si="1"/>
        <v>1-1993</v>
      </c>
      <c r="P315" s="31">
        <v>7.0459709439764824E-3</v>
      </c>
      <c r="Q315">
        <v>1</v>
      </c>
      <c r="R315">
        <v>1</v>
      </c>
    </row>
    <row r="316" spans="1:18">
      <c r="A316" s="71" t="s">
        <v>623</v>
      </c>
      <c r="B316" s="74">
        <v>468.66</v>
      </c>
      <c r="C316" s="74">
        <v>470.75</v>
      </c>
      <c r="D316" s="74">
        <v>466.45</v>
      </c>
      <c r="E316">
        <v>466.45</v>
      </c>
      <c r="F316">
        <v>466.45</v>
      </c>
      <c r="G316">
        <v>168590000</v>
      </c>
      <c r="H316" t="s">
        <v>767</v>
      </c>
      <c r="I316" t="s">
        <v>764</v>
      </c>
      <c r="J316" s="74">
        <v>12</v>
      </c>
      <c r="K316" t="s">
        <v>814</v>
      </c>
      <c r="L316" s="75">
        <v>34334</v>
      </c>
      <c r="M316">
        <v>1</v>
      </c>
      <c r="O316" t="str">
        <f t="shared" si="1"/>
        <v>12-1993</v>
      </c>
      <c r="P316" s="31">
        <v>1.0091166980662137E-2</v>
      </c>
      <c r="Q316">
        <v>2</v>
      </c>
      <c r="R316">
        <v>0</v>
      </c>
    </row>
    <row r="317" spans="1:18">
      <c r="A317" s="71" t="s">
        <v>622</v>
      </c>
      <c r="B317" s="74">
        <v>478.7</v>
      </c>
      <c r="C317" s="74">
        <v>482.85</v>
      </c>
      <c r="D317" s="74">
        <v>478.7</v>
      </c>
      <c r="E317">
        <v>481.61</v>
      </c>
      <c r="F317">
        <v>481.61</v>
      </c>
      <c r="G317">
        <v>322870000</v>
      </c>
      <c r="H317" t="s">
        <v>767</v>
      </c>
      <c r="I317" t="s">
        <v>762</v>
      </c>
      <c r="J317" s="74">
        <v>1</v>
      </c>
      <c r="K317" t="s">
        <v>815</v>
      </c>
      <c r="L317" s="75">
        <v>34365</v>
      </c>
      <c r="M317">
        <v>1</v>
      </c>
      <c r="O317" t="str">
        <f t="shared" si="1"/>
        <v>1-1994</v>
      </c>
      <c r="P317" s="31">
        <v>3.2500803944688662E-2</v>
      </c>
      <c r="Q317">
        <v>1</v>
      </c>
      <c r="R317">
        <v>1</v>
      </c>
    </row>
    <row r="318" spans="1:18">
      <c r="A318" s="71" t="s">
        <v>620</v>
      </c>
      <c r="B318" s="74">
        <v>461.17</v>
      </c>
      <c r="C318" s="74">
        <v>462.12</v>
      </c>
      <c r="D318" s="74">
        <v>459.24</v>
      </c>
      <c r="E318">
        <v>459.27</v>
      </c>
      <c r="F318">
        <v>459.27</v>
      </c>
      <c r="G318">
        <v>256260000</v>
      </c>
      <c r="H318" t="s">
        <v>770</v>
      </c>
      <c r="I318" t="s">
        <v>764</v>
      </c>
      <c r="J318" s="74">
        <v>12</v>
      </c>
      <c r="K318" t="s">
        <v>815</v>
      </c>
      <c r="L318" s="75">
        <v>34698</v>
      </c>
      <c r="M318">
        <v>1</v>
      </c>
      <c r="O318" t="str">
        <f t="shared" si="1"/>
        <v>12-1994</v>
      </c>
      <c r="P318" s="31">
        <v>1.2299146994643885E-2</v>
      </c>
      <c r="Q318">
        <v>2</v>
      </c>
      <c r="R318">
        <v>0</v>
      </c>
    </row>
    <row r="319" spans="1:18">
      <c r="A319" s="71" t="s">
        <v>619</v>
      </c>
      <c r="B319" s="74">
        <v>468.51</v>
      </c>
      <c r="C319" s="74">
        <v>471.03</v>
      </c>
      <c r="D319" s="74">
        <v>468.18</v>
      </c>
      <c r="E319">
        <v>470.42</v>
      </c>
      <c r="F319">
        <v>470.42</v>
      </c>
      <c r="G319">
        <v>411590000</v>
      </c>
      <c r="H319" t="s">
        <v>767</v>
      </c>
      <c r="I319" t="s">
        <v>762</v>
      </c>
      <c r="J319" s="74">
        <v>1</v>
      </c>
      <c r="K319" t="s">
        <v>816</v>
      </c>
      <c r="L319" s="75">
        <v>34730</v>
      </c>
      <c r="M319">
        <v>1</v>
      </c>
      <c r="O319" t="str">
        <f t="shared" si="1"/>
        <v>1-1995</v>
      </c>
      <c r="P319" s="31">
        <v>2.4277658022514064E-2</v>
      </c>
      <c r="Q319">
        <v>1</v>
      </c>
      <c r="R319">
        <v>1</v>
      </c>
    </row>
    <row r="320" spans="1:18">
      <c r="A320" s="71" t="s">
        <v>617</v>
      </c>
      <c r="B320" s="74">
        <v>614.12</v>
      </c>
      <c r="C320" s="74">
        <v>615.92999999999995</v>
      </c>
      <c r="D320" s="74">
        <v>612.36</v>
      </c>
      <c r="E320">
        <v>615.92999999999995</v>
      </c>
      <c r="F320">
        <v>615.92999999999995</v>
      </c>
      <c r="G320">
        <v>321250000</v>
      </c>
      <c r="H320" t="s">
        <v>769</v>
      </c>
      <c r="I320" t="s">
        <v>764</v>
      </c>
      <c r="J320" s="74">
        <v>12</v>
      </c>
      <c r="K320" t="s">
        <v>816</v>
      </c>
      <c r="L320" s="75">
        <v>35062</v>
      </c>
      <c r="M320">
        <v>1</v>
      </c>
      <c r="O320" t="str">
        <f t="shared" si="1"/>
        <v>12-1995</v>
      </c>
      <c r="P320" s="31">
        <v>1.7443877298181188E-2</v>
      </c>
      <c r="Q320">
        <v>2</v>
      </c>
      <c r="R320">
        <v>0</v>
      </c>
    </row>
    <row r="321" spans="1:18">
      <c r="A321" s="71" t="s">
        <v>616</v>
      </c>
      <c r="B321" s="74">
        <v>630.15</v>
      </c>
      <c r="C321" s="74">
        <v>636.17999999999995</v>
      </c>
      <c r="D321" s="74">
        <v>629.48</v>
      </c>
      <c r="E321">
        <v>636.02</v>
      </c>
      <c r="F321">
        <v>636.02</v>
      </c>
      <c r="G321">
        <v>472210000</v>
      </c>
      <c r="H321" t="s">
        <v>767</v>
      </c>
      <c r="I321" t="s">
        <v>762</v>
      </c>
      <c r="J321" s="74">
        <v>1</v>
      </c>
      <c r="K321" t="s">
        <v>817</v>
      </c>
      <c r="L321" s="75">
        <v>35095</v>
      </c>
      <c r="M321">
        <v>1</v>
      </c>
      <c r="O321" t="str">
        <f t="shared" si="1"/>
        <v>1-1996</v>
      </c>
      <c r="P321" s="31">
        <v>3.2617342879872765E-2</v>
      </c>
      <c r="Q321">
        <v>1</v>
      </c>
      <c r="R321">
        <v>1</v>
      </c>
    </row>
    <row r="322" spans="1:18">
      <c r="A322" s="71" t="s">
        <v>614</v>
      </c>
      <c r="B322" s="74">
        <v>753.85</v>
      </c>
      <c r="C322" s="74">
        <v>753.95</v>
      </c>
      <c r="D322" s="74">
        <v>740.74</v>
      </c>
      <c r="E322">
        <v>740.74</v>
      </c>
      <c r="F322">
        <v>740.74</v>
      </c>
      <c r="G322">
        <v>399760000</v>
      </c>
      <c r="H322" t="s">
        <v>767</v>
      </c>
      <c r="I322" t="s">
        <v>764</v>
      </c>
      <c r="J322" s="74">
        <v>12</v>
      </c>
      <c r="K322" t="s">
        <v>817</v>
      </c>
      <c r="L322" s="75">
        <v>35430</v>
      </c>
      <c r="M322">
        <v>1</v>
      </c>
      <c r="O322" t="str">
        <f t="shared" si="1"/>
        <v>12-1996</v>
      </c>
      <c r="P322" s="31">
        <v>-2.1505376344085985E-2</v>
      </c>
      <c r="Q322">
        <v>2</v>
      </c>
      <c r="R322">
        <v>0</v>
      </c>
    </row>
    <row r="323" spans="1:18">
      <c r="A323" s="71" t="s">
        <v>613</v>
      </c>
      <c r="B323" s="74">
        <v>784.17</v>
      </c>
      <c r="C323" s="74">
        <v>791.86</v>
      </c>
      <c r="D323" s="74">
        <v>784.17</v>
      </c>
      <c r="E323">
        <v>786.16</v>
      </c>
      <c r="F323">
        <v>786.16</v>
      </c>
      <c r="G323">
        <v>578550000</v>
      </c>
      <c r="H323" t="s">
        <v>767</v>
      </c>
      <c r="I323" t="s">
        <v>762</v>
      </c>
      <c r="J323" s="74">
        <v>1</v>
      </c>
      <c r="K323" t="s">
        <v>818</v>
      </c>
      <c r="L323" s="75">
        <v>35461</v>
      </c>
      <c r="M323">
        <v>1</v>
      </c>
      <c r="O323" t="str">
        <f t="shared" si="1"/>
        <v>1-1997</v>
      </c>
      <c r="P323" s="31">
        <v>6.1317061317061258E-2</v>
      </c>
      <c r="Q323">
        <v>1</v>
      </c>
      <c r="R323">
        <v>1</v>
      </c>
    </row>
    <row r="324" spans="1:18">
      <c r="A324" s="71" t="s">
        <v>611</v>
      </c>
      <c r="B324" s="74">
        <v>970.84</v>
      </c>
      <c r="C324" s="74">
        <v>975.02</v>
      </c>
      <c r="D324" s="74">
        <v>967.41</v>
      </c>
      <c r="E324">
        <v>970.43</v>
      </c>
      <c r="F324">
        <v>970.43</v>
      </c>
      <c r="G324">
        <v>467280000</v>
      </c>
      <c r="H324" t="s">
        <v>767</v>
      </c>
      <c r="I324" t="s">
        <v>764</v>
      </c>
      <c r="J324" s="74">
        <v>12</v>
      </c>
      <c r="K324" t="s">
        <v>818</v>
      </c>
      <c r="L324" s="75">
        <v>35795</v>
      </c>
      <c r="M324">
        <v>1</v>
      </c>
      <c r="O324" t="str">
        <f t="shared" si="1"/>
        <v>12-1997</v>
      </c>
      <c r="P324" s="31">
        <v>1.573163073058402E-2</v>
      </c>
      <c r="Q324">
        <v>2</v>
      </c>
      <c r="R324">
        <v>0</v>
      </c>
    </row>
    <row r="325" spans="1:18">
      <c r="A325" s="71" t="s">
        <v>610</v>
      </c>
      <c r="B325" s="74">
        <v>985.49</v>
      </c>
      <c r="C325" s="74">
        <v>987.41</v>
      </c>
      <c r="D325" s="74">
        <v>979.63</v>
      </c>
      <c r="E325">
        <v>980.28</v>
      </c>
      <c r="F325">
        <v>980.28</v>
      </c>
      <c r="G325">
        <v>613380000</v>
      </c>
      <c r="H325" t="s">
        <v>770</v>
      </c>
      <c r="I325" t="s">
        <v>762</v>
      </c>
      <c r="J325" s="74">
        <v>1</v>
      </c>
      <c r="K325" t="s">
        <v>819</v>
      </c>
      <c r="L325" s="75">
        <v>35825</v>
      </c>
      <c r="M325">
        <v>1</v>
      </c>
      <c r="O325" t="str">
        <f t="shared" si="1"/>
        <v>1-1998</v>
      </c>
      <c r="P325" s="31">
        <v>1.015013962882436E-2</v>
      </c>
      <c r="Q325">
        <v>1</v>
      </c>
      <c r="R325">
        <v>1</v>
      </c>
    </row>
    <row r="326" spans="1:18">
      <c r="A326" s="71" t="s">
        <v>608</v>
      </c>
      <c r="B326" s="74">
        <v>1231.93</v>
      </c>
      <c r="C326" s="74">
        <v>1237.18</v>
      </c>
      <c r="D326" s="74">
        <v>1224.96</v>
      </c>
      <c r="E326">
        <v>1229.23</v>
      </c>
      <c r="F326">
        <v>1229.23</v>
      </c>
      <c r="G326">
        <v>719200000</v>
      </c>
      <c r="H326" t="s">
        <v>767</v>
      </c>
      <c r="I326" t="s">
        <v>764</v>
      </c>
      <c r="J326" s="74">
        <v>12</v>
      </c>
      <c r="K326" t="s">
        <v>819</v>
      </c>
      <c r="L326" s="75">
        <v>36160</v>
      </c>
      <c r="M326">
        <v>1</v>
      </c>
      <c r="O326" t="str">
        <f t="shared" si="1"/>
        <v>12-1998</v>
      </c>
      <c r="P326" s="31">
        <v>5.6375308302467196E-2</v>
      </c>
      <c r="Q326">
        <v>2</v>
      </c>
      <c r="R326">
        <v>0</v>
      </c>
    </row>
    <row r="327" spans="1:18">
      <c r="A327" s="71" t="s">
        <v>607</v>
      </c>
      <c r="B327" s="74">
        <v>1265.3699999999999</v>
      </c>
      <c r="C327" s="74">
        <v>1280.3699999999999</v>
      </c>
      <c r="D327" s="74">
        <v>1255.18</v>
      </c>
      <c r="E327">
        <v>1279.6400000000001</v>
      </c>
      <c r="F327">
        <v>1279.6400000000001</v>
      </c>
      <c r="G327">
        <v>917000000</v>
      </c>
      <c r="H327" t="s">
        <v>769</v>
      </c>
      <c r="I327" t="s">
        <v>762</v>
      </c>
      <c r="J327" s="74">
        <v>1</v>
      </c>
      <c r="K327" t="s">
        <v>820</v>
      </c>
      <c r="L327" s="75">
        <v>36189</v>
      </c>
      <c r="M327">
        <v>1</v>
      </c>
      <c r="O327" t="str">
        <f t="shared" si="1"/>
        <v>1-1999</v>
      </c>
      <c r="P327" s="31">
        <v>4.1009412396378286E-2</v>
      </c>
      <c r="Q327">
        <v>1</v>
      </c>
      <c r="R327">
        <v>1</v>
      </c>
    </row>
    <row r="328" spans="1:18">
      <c r="A328" s="71" t="s">
        <v>605</v>
      </c>
      <c r="B328" s="74">
        <v>1464.47</v>
      </c>
      <c r="C328" s="74">
        <v>1472.42</v>
      </c>
      <c r="D328" s="74">
        <v>1458.19</v>
      </c>
      <c r="E328">
        <v>1469.25</v>
      </c>
      <c r="F328">
        <v>1469.25</v>
      </c>
      <c r="G328">
        <v>374050000</v>
      </c>
      <c r="H328" t="s">
        <v>767</v>
      </c>
      <c r="I328" t="s">
        <v>764</v>
      </c>
      <c r="J328" s="74">
        <v>12</v>
      </c>
      <c r="K328" t="s">
        <v>820</v>
      </c>
      <c r="L328" s="75">
        <v>36525</v>
      </c>
      <c r="M328">
        <v>1</v>
      </c>
      <c r="O328" t="str">
        <f t="shared" si="1"/>
        <v>12-1999</v>
      </c>
      <c r="P328" s="31">
        <v>5.7843920772404196E-2</v>
      </c>
      <c r="Q328">
        <v>2</v>
      </c>
      <c r="R328">
        <v>0</v>
      </c>
    </row>
    <row r="329" spans="1:18">
      <c r="A329" s="71" t="s">
        <v>604</v>
      </c>
      <c r="B329" s="74">
        <v>1360.16</v>
      </c>
      <c r="C329" s="74">
        <v>1394.48</v>
      </c>
      <c r="D329" s="74">
        <v>1350.14</v>
      </c>
      <c r="E329">
        <v>1394.46</v>
      </c>
      <c r="F329">
        <v>1394.46</v>
      </c>
      <c r="G329">
        <v>993800000</v>
      </c>
      <c r="H329" t="s">
        <v>767</v>
      </c>
      <c r="I329" t="s">
        <v>762</v>
      </c>
      <c r="J329" s="74">
        <v>1</v>
      </c>
      <c r="K329" t="s">
        <v>821</v>
      </c>
      <c r="L329" s="75">
        <v>36556</v>
      </c>
      <c r="M329">
        <v>1</v>
      </c>
      <c r="O329" t="str">
        <f t="shared" si="1"/>
        <v>1-2000</v>
      </c>
      <c r="P329" s="31">
        <v>-5.0903522205206712E-2</v>
      </c>
      <c r="Q329">
        <v>1</v>
      </c>
      <c r="R329">
        <v>1</v>
      </c>
    </row>
    <row r="330" spans="1:18">
      <c r="A330" s="71" t="s">
        <v>602</v>
      </c>
      <c r="B330" s="74">
        <v>1334.22</v>
      </c>
      <c r="C330" s="74">
        <v>1340.1</v>
      </c>
      <c r="D330" s="74">
        <v>1317.51</v>
      </c>
      <c r="E330">
        <v>1320.28</v>
      </c>
      <c r="F330">
        <v>1320.28</v>
      </c>
      <c r="G330">
        <v>1035500000</v>
      </c>
      <c r="H330" t="s">
        <v>769</v>
      </c>
      <c r="I330" t="s">
        <v>764</v>
      </c>
      <c r="J330" s="74">
        <v>12</v>
      </c>
      <c r="K330" t="s">
        <v>821</v>
      </c>
      <c r="L330" s="75">
        <v>36889</v>
      </c>
      <c r="M330">
        <v>1</v>
      </c>
      <c r="O330" t="str">
        <f t="shared" si="1"/>
        <v>12-2000</v>
      </c>
      <c r="P330" s="31">
        <v>4.0533860603064204E-3</v>
      </c>
      <c r="Q330">
        <v>2</v>
      </c>
      <c r="R330">
        <v>0</v>
      </c>
    </row>
    <row r="331" spans="1:18">
      <c r="A331" s="71" t="s">
        <v>601</v>
      </c>
      <c r="B331" s="74">
        <v>1373.73</v>
      </c>
      <c r="C331" s="74">
        <v>1383.37</v>
      </c>
      <c r="D331" s="74">
        <v>1364.66</v>
      </c>
      <c r="E331">
        <v>1366.01</v>
      </c>
      <c r="F331">
        <v>1366.01</v>
      </c>
      <c r="G331">
        <v>1295300000</v>
      </c>
      <c r="H331" t="s">
        <v>767</v>
      </c>
      <c r="I331" t="s">
        <v>762</v>
      </c>
      <c r="J331" s="74">
        <v>1</v>
      </c>
      <c r="K331" t="s">
        <v>822</v>
      </c>
      <c r="L331" s="75">
        <v>36922</v>
      </c>
      <c r="M331">
        <v>1</v>
      </c>
      <c r="O331" t="str">
        <f t="shared" si="1"/>
        <v>1-2001</v>
      </c>
      <c r="P331" s="31">
        <v>3.4636592238010133E-2</v>
      </c>
      <c r="Q331">
        <v>1</v>
      </c>
      <c r="R331">
        <v>1</v>
      </c>
    </row>
    <row r="332" spans="1:18">
      <c r="A332" s="71" t="s">
        <v>599</v>
      </c>
      <c r="B332" s="74">
        <v>1161.02</v>
      </c>
      <c r="C332" s="74">
        <v>1161.1600000000001</v>
      </c>
      <c r="D332" s="74">
        <v>1148.04</v>
      </c>
      <c r="E332">
        <v>1148.08</v>
      </c>
      <c r="F332">
        <v>1148.08</v>
      </c>
      <c r="G332">
        <v>943600000</v>
      </c>
      <c r="H332" t="s">
        <v>767</v>
      </c>
      <c r="I332" t="s">
        <v>764</v>
      </c>
      <c r="J332" s="74">
        <v>12</v>
      </c>
      <c r="K332" t="s">
        <v>822</v>
      </c>
      <c r="L332" s="75">
        <v>37256</v>
      </c>
      <c r="M332">
        <v>1</v>
      </c>
      <c r="O332" t="str">
        <f t="shared" si="1"/>
        <v>12-2001</v>
      </c>
      <c r="P332" s="31">
        <v>7.573829479134566E-3</v>
      </c>
      <c r="Q332">
        <v>2</v>
      </c>
      <c r="R332">
        <v>0</v>
      </c>
    </row>
    <row r="333" spans="1:18">
      <c r="A333" s="71" t="s">
        <v>598</v>
      </c>
      <c r="B333" s="74">
        <v>1113.57</v>
      </c>
      <c r="C333" s="74">
        <v>1130.21</v>
      </c>
      <c r="D333" s="74">
        <v>1113.3</v>
      </c>
      <c r="E333">
        <v>1130.2</v>
      </c>
      <c r="F333">
        <v>1130.2</v>
      </c>
      <c r="G333">
        <v>1557000000</v>
      </c>
      <c r="H333" t="s">
        <v>767</v>
      </c>
      <c r="I333" t="s">
        <v>762</v>
      </c>
      <c r="J333" s="74">
        <v>1</v>
      </c>
      <c r="K333" t="s">
        <v>823</v>
      </c>
      <c r="L333" s="75">
        <v>37287</v>
      </c>
      <c r="M333">
        <v>1</v>
      </c>
      <c r="O333" t="str">
        <f t="shared" si="1"/>
        <v>1-2002</v>
      </c>
      <c r="P333" s="31">
        <v>-1.5573827607832104E-2</v>
      </c>
      <c r="Q333">
        <v>1</v>
      </c>
      <c r="R333">
        <v>1</v>
      </c>
    </row>
    <row r="334" spans="1:18">
      <c r="A334" s="71" t="s">
        <v>596</v>
      </c>
      <c r="B334" s="74">
        <v>879.39</v>
      </c>
      <c r="C334" s="74">
        <v>881.93</v>
      </c>
      <c r="D334" s="74">
        <v>869.45</v>
      </c>
      <c r="E334">
        <v>879.82</v>
      </c>
      <c r="F334">
        <v>879.82</v>
      </c>
      <c r="G334">
        <v>1088500000</v>
      </c>
      <c r="H334" t="s">
        <v>767</v>
      </c>
      <c r="I334" t="s">
        <v>764</v>
      </c>
      <c r="J334" s="74">
        <v>12</v>
      </c>
      <c r="K334" t="s">
        <v>823</v>
      </c>
      <c r="L334" s="75">
        <v>37621</v>
      </c>
      <c r="M334">
        <v>1</v>
      </c>
      <c r="O334" t="str">
        <f t="shared" si="1"/>
        <v>12-2002</v>
      </c>
      <c r="P334" s="31">
        <v>-6.0332582157618629E-2</v>
      </c>
      <c r="Q334">
        <v>2</v>
      </c>
      <c r="R334">
        <v>0</v>
      </c>
    </row>
    <row r="335" spans="1:18">
      <c r="A335" s="71" t="s">
        <v>595</v>
      </c>
      <c r="B335" s="74">
        <v>844.61</v>
      </c>
      <c r="C335" s="74">
        <v>858.33</v>
      </c>
      <c r="D335" s="74">
        <v>840.34</v>
      </c>
      <c r="E335">
        <v>855.7</v>
      </c>
      <c r="F335">
        <v>855.7</v>
      </c>
      <c r="G335">
        <v>1578530000</v>
      </c>
      <c r="H335" t="s">
        <v>767</v>
      </c>
      <c r="I335" t="s">
        <v>762</v>
      </c>
      <c r="J335" s="74">
        <v>1</v>
      </c>
      <c r="K335" t="s">
        <v>824</v>
      </c>
      <c r="L335" s="75">
        <v>37652</v>
      </c>
      <c r="M335">
        <v>1</v>
      </c>
      <c r="O335" t="str">
        <f t="shared" si="1"/>
        <v>1-2003</v>
      </c>
      <c r="P335" s="31">
        <v>-2.7414698461048853E-2</v>
      </c>
      <c r="Q335">
        <v>1</v>
      </c>
      <c r="R335">
        <v>1</v>
      </c>
    </row>
    <row r="336" spans="1:18">
      <c r="A336" s="71" t="s">
        <v>593</v>
      </c>
      <c r="B336" s="74">
        <v>1109.6400000000001</v>
      </c>
      <c r="C336" s="74">
        <v>1112.56</v>
      </c>
      <c r="D336" s="74">
        <v>1106.21</v>
      </c>
      <c r="E336">
        <v>1111.92</v>
      </c>
      <c r="F336">
        <v>1111.92</v>
      </c>
      <c r="G336">
        <v>1027500000</v>
      </c>
      <c r="H336" t="s">
        <v>767</v>
      </c>
      <c r="I336" t="s">
        <v>764</v>
      </c>
      <c r="J336" s="74">
        <v>12</v>
      </c>
      <c r="K336" t="s">
        <v>824</v>
      </c>
      <c r="L336" s="75">
        <v>37986</v>
      </c>
      <c r="M336">
        <v>1</v>
      </c>
      <c r="O336" t="str">
        <f t="shared" si="1"/>
        <v>12-2003</v>
      </c>
      <c r="P336" s="31">
        <v>5.076545076545079E-2</v>
      </c>
      <c r="Q336">
        <v>2</v>
      </c>
      <c r="R336">
        <v>0</v>
      </c>
    </row>
    <row r="337" spans="1:18">
      <c r="A337" s="71" t="s">
        <v>592</v>
      </c>
      <c r="B337" s="74">
        <v>1134.1099999999999</v>
      </c>
      <c r="C337" s="74">
        <v>1134.17</v>
      </c>
      <c r="D337" s="74">
        <v>1127.73</v>
      </c>
      <c r="E337">
        <v>1131.1300000000001</v>
      </c>
      <c r="F337">
        <v>1131.1300000000001</v>
      </c>
      <c r="G337">
        <v>1635000000</v>
      </c>
      <c r="H337" t="s">
        <v>770</v>
      </c>
      <c r="I337" t="s">
        <v>762</v>
      </c>
      <c r="J337" s="74">
        <v>1</v>
      </c>
      <c r="K337" t="s">
        <v>825</v>
      </c>
      <c r="L337" s="75">
        <v>38016</v>
      </c>
      <c r="M337">
        <v>1</v>
      </c>
      <c r="O337" t="str">
        <f t="shared" si="1"/>
        <v>1-2004</v>
      </c>
      <c r="P337" s="31">
        <v>1.7276422764227674E-2</v>
      </c>
      <c r="Q337">
        <v>1</v>
      </c>
      <c r="R337">
        <v>1</v>
      </c>
    </row>
    <row r="338" spans="1:18">
      <c r="A338" s="71" t="s">
        <v>590</v>
      </c>
      <c r="B338" s="74">
        <v>1213.55</v>
      </c>
      <c r="C338" s="74">
        <v>1217.33</v>
      </c>
      <c r="D338" s="74">
        <v>1211.6500000000001</v>
      </c>
      <c r="E338">
        <v>1211.92</v>
      </c>
      <c r="F338">
        <v>1211.92</v>
      </c>
      <c r="G338">
        <v>786900000</v>
      </c>
      <c r="H338" t="s">
        <v>767</v>
      </c>
      <c r="I338" t="s">
        <v>764</v>
      </c>
      <c r="J338" s="74">
        <v>12</v>
      </c>
      <c r="K338" t="s">
        <v>825</v>
      </c>
      <c r="L338" s="75">
        <v>38352</v>
      </c>
      <c r="M338">
        <v>1</v>
      </c>
      <c r="O338" t="str">
        <f t="shared" si="1"/>
        <v>12-2004</v>
      </c>
      <c r="P338" s="31">
        <v>3.2458128162750795E-2</v>
      </c>
      <c r="Q338">
        <v>2</v>
      </c>
      <c r="R338">
        <v>0</v>
      </c>
    </row>
    <row r="339" spans="1:18">
      <c r="A339" s="71" t="s">
        <v>589</v>
      </c>
      <c r="B339" s="74">
        <v>1171.3599999999999</v>
      </c>
      <c r="C339" s="74">
        <v>1182.07</v>
      </c>
      <c r="D339" s="74">
        <v>1171.3599999999999</v>
      </c>
      <c r="E339">
        <v>1181.27</v>
      </c>
      <c r="F339">
        <v>1181.27</v>
      </c>
      <c r="G339">
        <v>1679800000</v>
      </c>
      <c r="H339" t="s">
        <v>767</v>
      </c>
      <c r="I339" t="s">
        <v>762</v>
      </c>
      <c r="J339" s="74">
        <v>1</v>
      </c>
      <c r="K339" t="s">
        <v>826</v>
      </c>
      <c r="L339" s="75">
        <v>38383</v>
      </c>
      <c r="M339">
        <v>1</v>
      </c>
      <c r="O339" t="str">
        <f t="shared" si="1"/>
        <v>1-2005</v>
      </c>
      <c r="P339" s="31">
        <v>-2.5290448214403665E-2</v>
      </c>
      <c r="Q339">
        <v>1</v>
      </c>
      <c r="R339">
        <v>1</v>
      </c>
    </row>
    <row r="340" spans="1:18">
      <c r="A340" s="71" t="s">
        <v>587</v>
      </c>
      <c r="B340" s="74">
        <v>1254.42</v>
      </c>
      <c r="C340" s="74">
        <v>1254.42</v>
      </c>
      <c r="D340" s="74">
        <v>1246.5899999999999</v>
      </c>
      <c r="E340">
        <v>1248.29</v>
      </c>
      <c r="F340">
        <v>1248.29</v>
      </c>
      <c r="G340">
        <v>1443500000</v>
      </c>
      <c r="H340" t="s">
        <v>770</v>
      </c>
      <c r="I340" t="s">
        <v>764</v>
      </c>
      <c r="J340" s="74">
        <v>12</v>
      </c>
      <c r="K340" t="s">
        <v>826</v>
      </c>
      <c r="L340" s="75">
        <v>38716</v>
      </c>
      <c r="M340">
        <v>1</v>
      </c>
      <c r="O340" t="str">
        <f t="shared" si="1"/>
        <v>12-2005</v>
      </c>
      <c r="P340" s="31">
        <v>-9.5239619681791992E-4</v>
      </c>
      <c r="Q340">
        <v>2</v>
      </c>
      <c r="R340">
        <v>0</v>
      </c>
    </row>
    <row r="341" spans="1:18">
      <c r="A341" s="71" t="s">
        <v>586</v>
      </c>
      <c r="B341" s="74">
        <v>1285.2</v>
      </c>
      <c r="C341" s="74">
        <v>1285.2</v>
      </c>
      <c r="D341" s="74">
        <v>1276.8499999999999</v>
      </c>
      <c r="E341">
        <v>1280.08</v>
      </c>
      <c r="F341">
        <v>1280.08</v>
      </c>
      <c r="G341">
        <v>2708310000</v>
      </c>
      <c r="H341" t="s">
        <v>767</v>
      </c>
      <c r="I341" t="s">
        <v>762</v>
      </c>
      <c r="J341" s="74">
        <v>1</v>
      </c>
      <c r="K341" t="s">
        <v>827</v>
      </c>
      <c r="L341" s="75">
        <v>38748</v>
      </c>
      <c r="M341">
        <v>1</v>
      </c>
      <c r="O341" t="str">
        <f t="shared" si="1"/>
        <v>1-2006</v>
      </c>
      <c r="P341" s="31">
        <v>2.5466838635252998E-2</v>
      </c>
      <c r="Q341">
        <v>1</v>
      </c>
      <c r="R341">
        <v>1</v>
      </c>
    </row>
    <row r="342" spans="1:18">
      <c r="A342" s="71" t="s">
        <v>584</v>
      </c>
      <c r="B342" s="74">
        <v>1424.71</v>
      </c>
      <c r="C342" s="74">
        <v>1427</v>
      </c>
      <c r="D342" s="74">
        <v>1416.84</v>
      </c>
      <c r="E342">
        <v>1418.3</v>
      </c>
      <c r="F342">
        <v>1418.3</v>
      </c>
      <c r="G342">
        <v>1678200000</v>
      </c>
      <c r="H342" t="s">
        <v>769</v>
      </c>
      <c r="I342" t="s">
        <v>764</v>
      </c>
      <c r="J342" s="74">
        <v>12</v>
      </c>
      <c r="K342" t="s">
        <v>827</v>
      </c>
      <c r="L342" s="75">
        <v>39080</v>
      </c>
      <c r="M342">
        <v>1</v>
      </c>
      <c r="O342" t="str">
        <f t="shared" si="1"/>
        <v>12-2006</v>
      </c>
      <c r="P342" s="31">
        <v>1.2615751483260993E-2</v>
      </c>
      <c r="Q342">
        <v>2</v>
      </c>
      <c r="R342">
        <v>0</v>
      </c>
    </row>
    <row r="343" spans="1:18">
      <c r="A343" s="71" t="s">
        <v>583</v>
      </c>
      <c r="B343" s="74">
        <v>1428.65</v>
      </c>
      <c r="C343" s="74">
        <v>1441.61</v>
      </c>
      <c r="D343" s="74">
        <v>1424.78</v>
      </c>
      <c r="E343">
        <v>1438.24</v>
      </c>
      <c r="F343">
        <v>1438.24</v>
      </c>
      <c r="G343">
        <v>2976690000</v>
      </c>
      <c r="H343" t="s">
        <v>767</v>
      </c>
      <c r="I343" t="s">
        <v>762</v>
      </c>
      <c r="J343" s="74">
        <v>1</v>
      </c>
      <c r="K343" t="s">
        <v>828</v>
      </c>
      <c r="L343" s="75">
        <v>39113</v>
      </c>
      <c r="M343">
        <v>1</v>
      </c>
      <c r="O343" t="str">
        <f t="shared" si="1"/>
        <v>1-2007</v>
      </c>
      <c r="P343" s="31">
        <v>1.4059084819854795E-2</v>
      </c>
      <c r="Q343">
        <v>1</v>
      </c>
      <c r="R343">
        <v>1</v>
      </c>
    </row>
    <row r="344" spans="1:18">
      <c r="A344" s="71" t="s">
        <v>581</v>
      </c>
      <c r="B344" s="74">
        <v>1475.25</v>
      </c>
      <c r="C344" s="74">
        <v>1475.83</v>
      </c>
      <c r="D344" s="74">
        <v>1465.13</v>
      </c>
      <c r="E344">
        <v>1468.36</v>
      </c>
      <c r="F344">
        <v>1468.36</v>
      </c>
      <c r="G344">
        <v>2440880000</v>
      </c>
      <c r="H344" t="s">
        <v>767</v>
      </c>
      <c r="I344" t="s">
        <v>764</v>
      </c>
      <c r="J344" s="74">
        <v>12</v>
      </c>
      <c r="K344" t="s">
        <v>828</v>
      </c>
      <c r="L344" s="75">
        <v>39447</v>
      </c>
      <c r="M344">
        <v>1</v>
      </c>
      <c r="O344" t="str">
        <f t="shared" si="1"/>
        <v>12-2007</v>
      </c>
      <c r="P344" s="31">
        <v>-8.6284888666839053E-3</v>
      </c>
      <c r="Q344">
        <v>2</v>
      </c>
      <c r="R344">
        <v>0</v>
      </c>
    </row>
    <row r="345" spans="1:18">
      <c r="A345" s="71" t="s">
        <v>580</v>
      </c>
      <c r="B345" s="74">
        <v>1351.98</v>
      </c>
      <c r="C345" s="74">
        <v>1385.62</v>
      </c>
      <c r="D345" s="74">
        <v>1334.08</v>
      </c>
      <c r="E345">
        <v>1378.55</v>
      </c>
      <c r="F345">
        <v>1378.55</v>
      </c>
      <c r="G345">
        <v>4970290000</v>
      </c>
      <c r="H345" t="s">
        <v>767</v>
      </c>
      <c r="I345" t="s">
        <v>762</v>
      </c>
      <c r="J345" s="74">
        <v>1</v>
      </c>
      <c r="K345" t="s">
        <v>829</v>
      </c>
      <c r="L345" s="75">
        <v>39478</v>
      </c>
      <c r="M345">
        <v>1</v>
      </c>
      <c r="O345" t="str">
        <f t="shared" si="1"/>
        <v>1-2008</v>
      </c>
      <c r="P345" s="31">
        <v>-6.1163474897164151E-2</v>
      </c>
      <c r="Q345">
        <v>1</v>
      </c>
      <c r="R345">
        <v>1</v>
      </c>
    </row>
    <row r="346" spans="1:18">
      <c r="A346" s="71" t="s">
        <v>578</v>
      </c>
      <c r="B346" s="74">
        <v>890.59</v>
      </c>
      <c r="C346" s="74">
        <v>910.32</v>
      </c>
      <c r="D346" s="74">
        <v>889.67</v>
      </c>
      <c r="E346">
        <v>903.25</v>
      </c>
      <c r="F346">
        <v>903.25</v>
      </c>
      <c r="G346">
        <v>4172940000</v>
      </c>
      <c r="H346" t="s">
        <v>767</v>
      </c>
      <c r="I346" t="s">
        <v>764</v>
      </c>
      <c r="J346" s="74">
        <v>12</v>
      </c>
      <c r="K346" t="s">
        <v>829</v>
      </c>
      <c r="L346" s="75">
        <v>39813</v>
      </c>
      <c r="M346">
        <v>1</v>
      </c>
      <c r="O346" t="str">
        <f t="shared" si="1"/>
        <v>12-2008</v>
      </c>
      <c r="P346" s="31">
        <v>7.8215656520574748E-3</v>
      </c>
      <c r="Q346">
        <v>2</v>
      </c>
      <c r="R346">
        <v>0</v>
      </c>
    </row>
    <row r="347" spans="1:18">
      <c r="A347" s="71" t="s">
        <v>577</v>
      </c>
      <c r="B347" s="74">
        <v>845.69</v>
      </c>
      <c r="C347" s="74">
        <v>851.66</v>
      </c>
      <c r="D347" s="74">
        <v>821.67</v>
      </c>
      <c r="E347">
        <v>825.88</v>
      </c>
      <c r="F347">
        <v>825.88</v>
      </c>
      <c r="G347">
        <v>5350580000</v>
      </c>
      <c r="H347" t="s">
        <v>770</v>
      </c>
      <c r="I347" t="s">
        <v>762</v>
      </c>
      <c r="J347" s="74">
        <v>1</v>
      </c>
      <c r="K347" t="s">
        <v>830</v>
      </c>
      <c r="L347" s="75">
        <v>39843</v>
      </c>
      <c r="M347">
        <v>1</v>
      </c>
      <c r="O347" t="str">
        <f t="shared" si="1"/>
        <v>1-2009</v>
      </c>
      <c r="P347" s="31">
        <v>-8.5657348463880442E-2</v>
      </c>
      <c r="Q347">
        <v>1</v>
      </c>
      <c r="R347">
        <v>1</v>
      </c>
    </row>
    <row r="348" spans="1:18">
      <c r="A348" s="71" t="s">
        <v>575</v>
      </c>
      <c r="B348" s="74">
        <v>1126.5999999999999</v>
      </c>
      <c r="C348" s="74">
        <v>1127.6400000000001</v>
      </c>
      <c r="D348" s="74">
        <v>1114.81</v>
      </c>
      <c r="E348">
        <v>1115.0999999999999</v>
      </c>
      <c r="F348">
        <v>1115.0999999999999</v>
      </c>
      <c r="G348">
        <v>2076990000</v>
      </c>
      <c r="H348" t="s">
        <v>767</v>
      </c>
      <c r="I348" t="s">
        <v>764</v>
      </c>
      <c r="J348" s="74">
        <v>12</v>
      </c>
      <c r="K348" t="s">
        <v>830</v>
      </c>
      <c r="L348" s="75">
        <v>40178</v>
      </c>
      <c r="M348">
        <v>1</v>
      </c>
      <c r="O348" t="str">
        <f t="shared" si="1"/>
        <v>12-2009</v>
      </c>
      <c r="P348" s="31">
        <v>1.7770597738287375E-2</v>
      </c>
      <c r="Q348">
        <v>2</v>
      </c>
      <c r="R348">
        <v>0</v>
      </c>
    </row>
    <row r="349" spans="1:18">
      <c r="A349" s="71" t="s">
        <v>574</v>
      </c>
      <c r="B349" s="74">
        <v>1087.6099999999999</v>
      </c>
      <c r="C349" s="74">
        <v>1096.45</v>
      </c>
      <c r="D349" s="74">
        <v>1071.5899999999999</v>
      </c>
      <c r="E349">
        <v>1073.8699999999999</v>
      </c>
      <c r="F349">
        <v>1073.8699999999999</v>
      </c>
      <c r="G349">
        <v>5412850000</v>
      </c>
      <c r="H349" t="s">
        <v>769</v>
      </c>
      <c r="I349" t="s">
        <v>762</v>
      </c>
      <c r="J349" s="74">
        <v>1</v>
      </c>
      <c r="K349" t="s">
        <v>831</v>
      </c>
      <c r="L349" s="75">
        <v>40207</v>
      </c>
      <c r="M349">
        <v>1</v>
      </c>
      <c r="O349" t="str">
        <f t="shared" si="1"/>
        <v>1-2010</v>
      </c>
      <c r="P349" s="31">
        <v>-3.6974262397991231E-2</v>
      </c>
      <c r="Q349">
        <v>1</v>
      </c>
      <c r="R349">
        <v>1</v>
      </c>
    </row>
    <row r="350" spans="1:18">
      <c r="A350" s="71" t="s">
        <v>572</v>
      </c>
      <c r="B350" s="74">
        <v>1256.76</v>
      </c>
      <c r="C350" s="74">
        <v>1259.3399999999999</v>
      </c>
      <c r="D350" s="74">
        <v>1254.19</v>
      </c>
      <c r="E350">
        <v>1257.6400000000001</v>
      </c>
      <c r="F350">
        <v>1257.6400000000001</v>
      </c>
      <c r="G350">
        <v>1799770000</v>
      </c>
      <c r="H350" t="s">
        <v>767</v>
      </c>
      <c r="I350" t="s">
        <v>764</v>
      </c>
      <c r="J350" s="74">
        <v>12</v>
      </c>
      <c r="K350" t="s">
        <v>831</v>
      </c>
      <c r="L350" s="75">
        <v>40543</v>
      </c>
      <c r="M350">
        <v>1</v>
      </c>
      <c r="O350" t="str">
        <f t="shared" si="1"/>
        <v>12-2010</v>
      </c>
      <c r="P350" s="31">
        <v>6.5300072000338952E-2</v>
      </c>
      <c r="Q350">
        <v>2</v>
      </c>
      <c r="R350">
        <v>0</v>
      </c>
    </row>
    <row r="351" spans="1:18">
      <c r="A351" s="71" t="s">
        <v>571</v>
      </c>
      <c r="B351" s="74">
        <v>1276.5</v>
      </c>
      <c r="C351" s="74">
        <v>1287.17</v>
      </c>
      <c r="D351" s="74">
        <v>1276.5</v>
      </c>
      <c r="E351">
        <v>1286.1199999999999</v>
      </c>
      <c r="F351">
        <v>1286.1199999999999</v>
      </c>
      <c r="G351">
        <v>4167160000</v>
      </c>
      <c r="H351" t="s">
        <v>767</v>
      </c>
      <c r="I351" t="s">
        <v>762</v>
      </c>
      <c r="J351" s="74">
        <v>1</v>
      </c>
      <c r="K351" t="s">
        <v>832</v>
      </c>
      <c r="L351" s="75">
        <v>40574</v>
      </c>
      <c r="M351">
        <v>1</v>
      </c>
      <c r="O351" t="str">
        <f t="shared" si="1"/>
        <v>1-2011</v>
      </c>
      <c r="P351" s="31">
        <v>2.2645590152984788E-2</v>
      </c>
      <c r="Q351">
        <v>1</v>
      </c>
      <c r="R351">
        <v>1</v>
      </c>
    </row>
    <row r="352" spans="1:18">
      <c r="A352" s="71" t="s">
        <v>569</v>
      </c>
      <c r="B352" s="74">
        <v>1262.82</v>
      </c>
      <c r="C352" s="74">
        <v>1264.1199999999999</v>
      </c>
      <c r="D352" s="74">
        <v>1257.46</v>
      </c>
      <c r="E352">
        <v>1257.5999999999999</v>
      </c>
      <c r="F352">
        <v>1257.5999999999999</v>
      </c>
      <c r="G352">
        <v>2271850000</v>
      </c>
      <c r="H352" t="s">
        <v>770</v>
      </c>
      <c r="I352" t="s">
        <v>764</v>
      </c>
      <c r="J352" s="74">
        <v>12</v>
      </c>
      <c r="K352" t="s">
        <v>832</v>
      </c>
      <c r="L352" s="75">
        <v>40907</v>
      </c>
      <c r="M352">
        <v>1</v>
      </c>
      <c r="O352" t="str">
        <f t="shared" si="1"/>
        <v>12-2011</v>
      </c>
      <c r="P352" s="31">
        <v>8.5327516520176047E-3</v>
      </c>
      <c r="Q352">
        <v>2</v>
      </c>
      <c r="R352">
        <v>0</v>
      </c>
    </row>
    <row r="353" spans="1:18">
      <c r="A353" s="71" t="s">
        <v>568</v>
      </c>
      <c r="B353" s="74">
        <v>1313.53</v>
      </c>
      <c r="C353" s="74">
        <v>1321.41</v>
      </c>
      <c r="D353" s="74">
        <v>1306.69</v>
      </c>
      <c r="E353">
        <v>1312.41</v>
      </c>
      <c r="F353">
        <v>1312.41</v>
      </c>
      <c r="G353">
        <v>4235550000</v>
      </c>
      <c r="H353" t="s">
        <v>767</v>
      </c>
      <c r="I353" t="s">
        <v>762</v>
      </c>
      <c r="J353" s="74">
        <v>1</v>
      </c>
      <c r="K353" t="s">
        <v>833</v>
      </c>
      <c r="L353" s="75">
        <v>40939</v>
      </c>
      <c r="M353">
        <v>1</v>
      </c>
      <c r="O353" t="str">
        <f t="shared" si="1"/>
        <v>1-2012</v>
      </c>
      <c r="P353" s="31">
        <v>4.3583015267175715E-2</v>
      </c>
      <c r="Q353">
        <v>1</v>
      </c>
      <c r="R353">
        <v>1</v>
      </c>
    </row>
    <row r="354" spans="1:18">
      <c r="A354" s="71" t="s">
        <v>566</v>
      </c>
      <c r="B354" s="74">
        <v>1402.43</v>
      </c>
      <c r="C354" s="74">
        <v>1426.74</v>
      </c>
      <c r="D354" s="74">
        <v>1398.11</v>
      </c>
      <c r="E354">
        <v>1426.19</v>
      </c>
      <c r="F354">
        <v>1426.19</v>
      </c>
      <c r="G354">
        <v>3204330000</v>
      </c>
      <c r="H354" t="s">
        <v>767</v>
      </c>
      <c r="I354" t="s">
        <v>764</v>
      </c>
      <c r="J354" s="74">
        <v>12</v>
      </c>
      <c r="K354" t="s">
        <v>833</v>
      </c>
      <c r="L354" s="75">
        <v>41274</v>
      </c>
      <c r="M354">
        <v>1</v>
      </c>
      <c r="O354" t="str">
        <f t="shared" si="1"/>
        <v>12-2012</v>
      </c>
      <c r="P354" s="31">
        <v>7.0683105254981645E-3</v>
      </c>
      <c r="Q354">
        <v>2</v>
      </c>
      <c r="R354">
        <v>0</v>
      </c>
    </row>
    <row r="355" spans="1:18">
      <c r="A355" s="71" t="s">
        <v>565</v>
      </c>
      <c r="B355" s="74">
        <v>1501.96</v>
      </c>
      <c r="C355" s="74">
        <v>1504.19</v>
      </c>
      <c r="D355" s="74">
        <v>1496.76</v>
      </c>
      <c r="E355">
        <v>1498.11</v>
      </c>
      <c r="F355">
        <v>1498.11</v>
      </c>
      <c r="G355">
        <v>3999880000</v>
      </c>
      <c r="H355" t="s">
        <v>767</v>
      </c>
      <c r="I355" t="s">
        <v>762</v>
      </c>
      <c r="J355" s="74">
        <v>1</v>
      </c>
      <c r="K355" t="s">
        <v>834</v>
      </c>
      <c r="L355" s="75">
        <v>41305</v>
      </c>
      <c r="M355">
        <v>1</v>
      </c>
      <c r="O355" t="str">
        <f t="shared" si="1"/>
        <v>1-2013</v>
      </c>
      <c r="P355" s="31">
        <v>5.0428063581991069E-2</v>
      </c>
      <c r="Q355">
        <v>1</v>
      </c>
      <c r="R355">
        <v>1</v>
      </c>
    </row>
    <row r="356" spans="1:18">
      <c r="A356" s="71" t="s">
        <v>563</v>
      </c>
      <c r="B356" s="74">
        <v>1842.61</v>
      </c>
      <c r="C356" s="74">
        <v>1849.44</v>
      </c>
      <c r="D356" s="74">
        <v>1842.41</v>
      </c>
      <c r="E356">
        <v>1848.36</v>
      </c>
      <c r="F356">
        <v>1848.36</v>
      </c>
      <c r="G356">
        <v>2312840000</v>
      </c>
      <c r="H356" t="s">
        <v>767</v>
      </c>
      <c r="I356" t="s">
        <v>764</v>
      </c>
      <c r="J356" s="74">
        <v>12</v>
      </c>
      <c r="K356" t="s">
        <v>834</v>
      </c>
      <c r="L356" s="75">
        <v>41639</v>
      </c>
      <c r="M356">
        <v>1</v>
      </c>
      <c r="O356" t="str">
        <f t="shared" si="1"/>
        <v>12-2013</v>
      </c>
      <c r="P356" s="31">
        <v>2.3562833299184276E-2</v>
      </c>
      <c r="Q356">
        <v>2</v>
      </c>
      <c r="R356">
        <v>0</v>
      </c>
    </row>
    <row r="357" spans="1:18">
      <c r="A357" s="71" t="s">
        <v>562</v>
      </c>
      <c r="B357" s="74">
        <v>1790.88</v>
      </c>
      <c r="C357" s="74">
        <v>1793.88</v>
      </c>
      <c r="D357" s="74">
        <v>1772.26</v>
      </c>
      <c r="E357">
        <v>1782.59</v>
      </c>
      <c r="F357">
        <v>1782.59</v>
      </c>
      <c r="G357">
        <v>4059690000</v>
      </c>
      <c r="H357" t="s">
        <v>767</v>
      </c>
      <c r="I357" t="s">
        <v>762</v>
      </c>
      <c r="J357" s="74">
        <v>1</v>
      </c>
      <c r="K357" t="s">
        <v>835</v>
      </c>
      <c r="L357" s="75">
        <v>41670</v>
      </c>
      <c r="M357">
        <v>1</v>
      </c>
      <c r="O357" t="str">
        <f t="shared" si="1"/>
        <v>1-2014</v>
      </c>
      <c r="P357" s="31">
        <v>-3.5582895107013776E-2</v>
      </c>
      <c r="Q357">
        <v>1</v>
      </c>
      <c r="R357">
        <v>1</v>
      </c>
    </row>
    <row r="358" spans="1:18">
      <c r="A358" s="71" t="s">
        <v>560</v>
      </c>
      <c r="B358" s="74">
        <v>2082.11</v>
      </c>
      <c r="C358" s="74">
        <v>2085.58</v>
      </c>
      <c r="D358" s="74">
        <v>2057.94</v>
      </c>
      <c r="E358">
        <v>2058.9</v>
      </c>
      <c r="F358">
        <v>2058.9</v>
      </c>
      <c r="G358">
        <v>2606070000</v>
      </c>
      <c r="H358" t="s">
        <v>767</v>
      </c>
      <c r="I358" t="s">
        <v>764</v>
      </c>
      <c r="J358" s="74">
        <v>12</v>
      </c>
      <c r="K358" t="s">
        <v>835</v>
      </c>
      <c r="L358" s="75">
        <v>42004</v>
      </c>
      <c r="M358">
        <v>1</v>
      </c>
      <c r="O358" t="str">
        <f t="shared" ref="O358:O376" si="2">CONCATENATE(J358,"-",K358)</f>
        <v>12-2014</v>
      </c>
      <c r="P358" s="31">
        <v>-4.1885120625277401E-3</v>
      </c>
      <c r="Q358">
        <v>2</v>
      </c>
      <c r="R358">
        <v>0</v>
      </c>
    </row>
    <row r="359" spans="1:18">
      <c r="A359" s="71" t="s">
        <v>559</v>
      </c>
      <c r="B359" s="74">
        <v>2019.35</v>
      </c>
      <c r="C359" s="74">
        <v>2023.32</v>
      </c>
      <c r="D359" s="74">
        <v>1993.38</v>
      </c>
      <c r="E359">
        <v>1994.99</v>
      </c>
      <c r="F359">
        <v>1994.99</v>
      </c>
      <c r="G359">
        <v>4568650000</v>
      </c>
      <c r="H359" t="s">
        <v>770</v>
      </c>
      <c r="I359" t="s">
        <v>762</v>
      </c>
      <c r="J359" s="74">
        <v>1</v>
      </c>
      <c r="K359" t="s">
        <v>836</v>
      </c>
      <c r="L359" s="75">
        <v>42034</v>
      </c>
      <c r="M359">
        <v>1</v>
      </c>
      <c r="O359" t="str">
        <f t="shared" si="2"/>
        <v>1-2015</v>
      </c>
      <c r="P359" s="31">
        <v>-3.1040847054252307E-2</v>
      </c>
      <c r="Q359">
        <v>1</v>
      </c>
      <c r="R359">
        <v>1</v>
      </c>
    </row>
    <row r="360" spans="1:18">
      <c r="A360" s="71" t="s">
        <v>557</v>
      </c>
      <c r="B360" s="74">
        <v>2060.59</v>
      </c>
      <c r="C360" s="74">
        <v>2062.54</v>
      </c>
      <c r="D360" s="74">
        <v>2043.62</v>
      </c>
      <c r="E360">
        <v>2043.94</v>
      </c>
      <c r="F360">
        <v>2043.94</v>
      </c>
      <c r="G360">
        <v>2655330000</v>
      </c>
      <c r="H360" t="s">
        <v>767</v>
      </c>
      <c r="I360" t="s">
        <v>764</v>
      </c>
      <c r="J360" s="74">
        <v>12</v>
      </c>
      <c r="K360" t="s">
        <v>836</v>
      </c>
      <c r="L360" s="75">
        <v>42369</v>
      </c>
      <c r="M360">
        <v>1</v>
      </c>
      <c r="O360" t="str">
        <f t="shared" si="2"/>
        <v>12-2015</v>
      </c>
      <c r="P360" s="31">
        <v>-1.7530198374358805E-2</v>
      </c>
      <c r="Q360">
        <v>2</v>
      </c>
      <c r="R360">
        <v>0</v>
      </c>
    </row>
    <row r="361" spans="1:18">
      <c r="A361" s="71" t="s">
        <v>556</v>
      </c>
      <c r="B361" s="74">
        <v>1894</v>
      </c>
      <c r="C361" s="74">
        <v>1940.24</v>
      </c>
      <c r="D361" s="74">
        <v>1894</v>
      </c>
      <c r="E361">
        <v>1940.24</v>
      </c>
      <c r="F361">
        <v>1940.24</v>
      </c>
      <c r="G361">
        <v>5497570000</v>
      </c>
      <c r="H361" t="s">
        <v>769</v>
      </c>
      <c r="I361" t="s">
        <v>762</v>
      </c>
      <c r="J361" s="74">
        <v>1</v>
      </c>
      <c r="K361" t="s">
        <v>837</v>
      </c>
      <c r="L361" s="75">
        <v>42398</v>
      </c>
      <c r="M361">
        <v>1</v>
      </c>
      <c r="O361" t="str">
        <f t="shared" si="2"/>
        <v>1-2016</v>
      </c>
      <c r="P361" s="31">
        <v>-5.0735344481736278E-2</v>
      </c>
      <c r="Q361">
        <v>1</v>
      </c>
      <c r="R361">
        <v>1</v>
      </c>
    </row>
    <row r="362" spans="1:18">
      <c r="A362" s="71" t="s">
        <v>554</v>
      </c>
      <c r="B362" s="74">
        <v>2251.61</v>
      </c>
      <c r="C362" s="74">
        <v>2253.58</v>
      </c>
      <c r="D362" s="74">
        <v>2233.62</v>
      </c>
      <c r="E362">
        <v>2238.83</v>
      </c>
      <c r="F362">
        <v>2238.83</v>
      </c>
      <c r="G362">
        <v>2671550000</v>
      </c>
      <c r="H362" t="s">
        <v>770</v>
      </c>
      <c r="I362" t="s">
        <v>764</v>
      </c>
      <c r="J362" s="74">
        <v>12</v>
      </c>
      <c r="K362" t="s">
        <v>837</v>
      </c>
      <c r="L362" s="75">
        <v>42734</v>
      </c>
      <c r="M362">
        <v>1</v>
      </c>
      <c r="O362" t="str">
        <f t="shared" si="2"/>
        <v>12-2016</v>
      </c>
      <c r="P362" s="31">
        <v>1.8200754044233009E-2</v>
      </c>
      <c r="Q362">
        <v>2</v>
      </c>
      <c r="R362">
        <v>0</v>
      </c>
    </row>
    <row r="363" spans="1:18">
      <c r="A363" s="71" t="s">
        <v>553</v>
      </c>
      <c r="B363" s="74">
        <v>2274.02</v>
      </c>
      <c r="C363" s="74">
        <v>2279.09</v>
      </c>
      <c r="D363" s="74">
        <v>2267.21</v>
      </c>
      <c r="E363">
        <v>2278.87</v>
      </c>
      <c r="F363">
        <v>2278.87</v>
      </c>
      <c r="G363">
        <v>4089730000</v>
      </c>
      <c r="H363" t="s">
        <v>767</v>
      </c>
      <c r="I363" t="s">
        <v>762</v>
      </c>
      <c r="J363" s="74">
        <v>1</v>
      </c>
      <c r="K363" t="s">
        <v>838</v>
      </c>
      <c r="L363" s="75">
        <v>42766</v>
      </c>
      <c r="M363">
        <v>1</v>
      </c>
      <c r="O363" t="str">
        <f t="shared" si="2"/>
        <v>1-2017</v>
      </c>
      <c r="P363" s="31">
        <v>1.7884341374735897E-2</v>
      </c>
      <c r="Q363">
        <v>1</v>
      </c>
      <c r="R363">
        <v>1</v>
      </c>
    </row>
    <row r="364" spans="1:18">
      <c r="A364" s="71" t="s">
        <v>551</v>
      </c>
      <c r="B364" s="74">
        <v>2689.15</v>
      </c>
      <c r="C364" s="74">
        <v>2692.12</v>
      </c>
      <c r="D364" s="74">
        <v>2673.61</v>
      </c>
      <c r="E364">
        <v>2673.61</v>
      </c>
      <c r="F364">
        <v>2673.61</v>
      </c>
      <c r="G364">
        <v>2447760000</v>
      </c>
      <c r="H364" t="s">
        <v>769</v>
      </c>
      <c r="I364" t="s">
        <v>764</v>
      </c>
      <c r="J364" s="74">
        <v>12</v>
      </c>
      <c r="K364" t="s">
        <v>838</v>
      </c>
      <c r="L364" s="75">
        <v>43098</v>
      </c>
      <c r="M364">
        <v>1</v>
      </c>
      <c r="O364" t="str">
        <f t="shared" si="2"/>
        <v>12-2017</v>
      </c>
      <c r="P364" s="31">
        <v>9.8316198188535195E-3</v>
      </c>
      <c r="Q364">
        <v>2</v>
      </c>
      <c r="R364">
        <v>0</v>
      </c>
    </row>
    <row r="365" spans="1:18">
      <c r="A365" s="71" t="s">
        <v>550</v>
      </c>
      <c r="B365" s="74">
        <v>2832.41</v>
      </c>
      <c r="C365" s="74">
        <v>2839.26</v>
      </c>
      <c r="D365" s="74">
        <v>2813.04</v>
      </c>
      <c r="E365">
        <v>2823.81</v>
      </c>
      <c r="F365">
        <v>2823.81</v>
      </c>
      <c r="G365">
        <v>4276270000</v>
      </c>
      <c r="H365" t="s">
        <v>767</v>
      </c>
      <c r="I365" t="s">
        <v>762</v>
      </c>
      <c r="J365" s="74">
        <v>1</v>
      </c>
      <c r="K365" t="s">
        <v>839</v>
      </c>
      <c r="L365" s="75">
        <v>43131</v>
      </c>
      <c r="M365">
        <v>1</v>
      </c>
      <c r="O365" t="str">
        <f t="shared" si="2"/>
        <v>1-2018</v>
      </c>
      <c r="P365" s="31">
        <v>5.6178724645703677E-2</v>
      </c>
      <c r="Q365">
        <v>1</v>
      </c>
      <c r="R365">
        <v>1</v>
      </c>
    </row>
    <row r="366" spans="1:18">
      <c r="A366" s="71" t="s">
        <v>548</v>
      </c>
      <c r="B366" s="74">
        <v>2498.94</v>
      </c>
      <c r="C366" s="74">
        <v>2509.2399999999998</v>
      </c>
      <c r="D366" s="74">
        <v>2482.8200000000002</v>
      </c>
      <c r="E366">
        <v>2506.85</v>
      </c>
      <c r="F366">
        <v>2506.85</v>
      </c>
      <c r="G366">
        <v>3461920000</v>
      </c>
      <c r="H366" t="s">
        <v>767</v>
      </c>
      <c r="I366" t="s">
        <v>764</v>
      </c>
      <c r="J366" s="74">
        <v>12</v>
      </c>
      <c r="K366" t="s">
        <v>839</v>
      </c>
      <c r="L366" s="75">
        <v>43465</v>
      </c>
      <c r="M366">
        <v>1</v>
      </c>
      <c r="O366" t="str">
        <f t="shared" si="2"/>
        <v>12-2018</v>
      </c>
      <c r="P366" s="31">
        <v>-9.1776955767217297E-2</v>
      </c>
      <c r="Q366">
        <v>2</v>
      </c>
      <c r="R366">
        <v>0</v>
      </c>
    </row>
    <row r="367" spans="1:18">
      <c r="A367" s="71" t="s">
        <v>547</v>
      </c>
      <c r="B367" s="74">
        <v>2685.49</v>
      </c>
      <c r="C367" s="74">
        <v>2708.95</v>
      </c>
      <c r="D367" s="74">
        <v>2678.65</v>
      </c>
      <c r="E367">
        <v>2704.1</v>
      </c>
      <c r="F367">
        <v>2704.1</v>
      </c>
      <c r="G367">
        <v>4953800000</v>
      </c>
      <c r="H367" t="s">
        <v>767</v>
      </c>
      <c r="I367" t="s">
        <v>762</v>
      </c>
      <c r="J367" s="74">
        <v>1</v>
      </c>
      <c r="K367" t="s">
        <v>840</v>
      </c>
      <c r="L367" s="75">
        <v>43496</v>
      </c>
      <c r="M367">
        <v>1</v>
      </c>
      <c r="O367" t="str">
        <f t="shared" si="2"/>
        <v>1-2019</v>
      </c>
      <c r="P367" s="31">
        <v>7.8684404731036967E-2</v>
      </c>
      <c r="Q367">
        <v>1</v>
      </c>
      <c r="R367">
        <v>1</v>
      </c>
    </row>
    <row r="368" spans="1:18">
      <c r="A368" s="71" t="s">
        <v>545</v>
      </c>
      <c r="B368" s="74">
        <v>3215.18</v>
      </c>
      <c r="C368" s="74">
        <v>3231.72</v>
      </c>
      <c r="D368" s="74">
        <v>3212.03</v>
      </c>
      <c r="E368">
        <v>3230.78</v>
      </c>
      <c r="F368">
        <v>3230.78</v>
      </c>
      <c r="G368">
        <v>2894760000</v>
      </c>
      <c r="H368" t="s">
        <v>767</v>
      </c>
      <c r="I368" t="s">
        <v>764</v>
      </c>
      <c r="J368" s="74">
        <v>12</v>
      </c>
      <c r="K368" t="s">
        <v>840</v>
      </c>
      <c r="L368" s="75">
        <v>43830</v>
      </c>
      <c r="M368">
        <v>1</v>
      </c>
      <c r="O368" t="str">
        <f t="shared" si="2"/>
        <v>12-2019</v>
      </c>
      <c r="P368" s="31">
        <v>2.8589803182446302E-2</v>
      </c>
      <c r="Q368">
        <v>2</v>
      </c>
      <c r="R368">
        <v>0</v>
      </c>
    </row>
    <row r="369" spans="1:26">
      <c r="A369" s="71" t="s">
        <v>544</v>
      </c>
      <c r="B369" s="74">
        <v>3282.33</v>
      </c>
      <c r="C369" s="74">
        <v>3282.33</v>
      </c>
      <c r="D369" s="74">
        <v>3214.68</v>
      </c>
      <c r="E369">
        <v>3225.52</v>
      </c>
      <c r="F369">
        <v>3225.52</v>
      </c>
      <c r="G369">
        <v>4529700000</v>
      </c>
      <c r="H369" t="s">
        <v>767</v>
      </c>
      <c r="I369" t="s">
        <v>762</v>
      </c>
      <c r="J369" s="74">
        <v>1</v>
      </c>
      <c r="K369" t="s">
        <v>841</v>
      </c>
      <c r="L369" s="75">
        <v>43861</v>
      </c>
      <c r="M369">
        <v>1</v>
      </c>
      <c r="O369" t="str">
        <f t="shared" si="2"/>
        <v>1-2020</v>
      </c>
      <c r="P369" s="31">
        <v>-1.6280898111292685E-3</v>
      </c>
      <c r="Q369">
        <v>1</v>
      </c>
      <c r="R369">
        <v>1</v>
      </c>
    </row>
    <row r="370" spans="1:26">
      <c r="A370" s="71" t="s">
        <v>542</v>
      </c>
      <c r="B370" s="74">
        <v>3733.27</v>
      </c>
      <c r="C370" s="74">
        <v>3760.2</v>
      </c>
      <c r="D370" s="74">
        <v>3726.88</v>
      </c>
      <c r="E370">
        <v>3756.07</v>
      </c>
      <c r="F370">
        <v>3756.07</v>
      </c>
      <c r="G370">
        <v>3179040000</v>
      </c>
      <c r="H370" t="s">
        <v>767</v>
      </c>
      <c r="I370" t="s">
        <v>764</v>
      </c>
      <c r="J370" s="74">
        <v>12</v>
      </c>
      <c r="K370" t="s">
        <v>841</v>
      </c>
      <c r="L370" s="75">
        <v>44196</v>
      </c>
      <c r="M370">
        <v>1</v>
      </c>
      <c r="O370" t="str">
        <f t="shared" si="2"/>
        <v>12-2020</v>
      </c>
      <c r="P370" s="31">
        <v>3.7121406659432372E-2</v>
      </c>
      <c r="Q370">
        <v>2</v>
      </c>
      <c r="R370">
        <v>0</v>
      </c>
    </row>
    <row r="371" spans="1:26">
      <c r="A371" s="71" t="s">
        <v>541</v>
      </c>
      <c r="B371" s="74">
        <v>3778.05</v>
      </c>
      <c r="C371" s="74">
        <v>3778.05</v>
      </c>
      <c r="D371" s="74">
        <v>3694.12</v>
      </c>
      <c r="E371">
        <v>3714.24</v>
      </c>
      <c r="F371">
        <v>3714.24</v>
      </c>
      <c r="G371">
        <v>6643370000</v>
      </c>
      <c r="H371" t="s">
        <v>769</v>
      </c>
      <c r="I371" t="s">
        <v>762</v>
      </c>
      <c r="J371" s="74">
        <v>1</v>
      </c>
      <c r="K371" t="s">
        <v>842</v>
      </c>
      <c r="L371" s="75">
        <v>44225</v>
      </c>
      <c r="M371">
        <v>1</v>
      </c>
      <c r="O371" t="str">
        <f t="shared" si="2"/>
        <v>1-2021</v>
      </c>
      <c r="P371" s="31">
        <v>-1.1136640158463601E-2</v>
      </c>
      <c r="Q371">
        <v>1</v>
      </c>
      <c r="R371">
        <v>1</v>
      </c>
    </row>
    <row r="372" spans="1:26">
      <c r="A372" s="71" t="s">
        <v>539</v>
      </c>
      <c r="B372" s="74">
        <v>4775.21</v>
      </c>
      <c r="C372" s="74">
        <v>4786.83</v>
      </c>
      <c r="D372" s="74">
        <v>4765.75</v>
      </c>
      <c r="E372">
        <v>4766.18</v>
      </c>
      <c r="F372">
        <v>4766.18</v>
      </c>
      <c r="G372">
        <v>2677820000</v>
      </c>
      <c r="H372" t="s">
        <v>767</v>
      </c>
      <c r="I372" t="s">
        <v>764</v>
      </c>
      <c r="J372" s="74">
        <v>12</v>
      </c>
      <c r="K372" t="s">
        <v>842</v>
      </c>
      <c r="L372" s="75">
        <v>44561</v>
      </c>
      <c r="M372">
        <v>1</v>
      </c>
      <c r="O372" t="str">
        <f t="shared" si="2"/>
        <v>12-2021</v>
      </c>
      <c r="P372" s="31">
        <v>4.3612874972629799E-2</v>
      </c>
      <c r="Q372">
        <v>2</v>
      </c>
      <c r="R372">
        <v>0</v>
      </c>
    </row>
    <row r="373" spans="1:26">
      <c r="A373" s="71" t="s">
        <v>538</v>
      </c>
      <c r="B373" s="74">
        <v>4431.79</v>
      </c>
      <c r="C373" s="74">
        <v>4516.8900000000003</v>
      </c>
      <c r="D373" s="74">
        <v>4414.0200000000004</v>
      </c>
      <c r="E373">
        <v>4515.55</v>
      </c>
      <c r="F373">
        <v>4515.55</v>
      </c>
      <c r="G373">
        <v>5098610000</v>
      </c>
      <c r="H373" t="s">
        <v>767</v>
      </c>
      <c r="I373" t="s">
        <v>762</v>
      </c>
      <c r="J373" s="74">
        <v>1</v>
      </c>
      <c r="K373" t="s">
        <v>843</v>
      </c>
      <c r="L373" s="75">
        <v>44592</v>
      </c>
      <c r="M373">
        <v>1</v>
      </c>
      <c r="O373" t="str">
        <f t="shared" si="2"/>
        <v>1-2022</v>
      </c>
      <c r="P373" s="31">
        <v>-5.2585089106999758E-2</v>
      </c>
      <c r="Q373">
        <v>1</v>
      </c>
      <c r="R373">
        <v>1</v>
      </c>
    </row>
    <row r="374" spans="1:26">
      <c r="A374" s="71" t="s">
        <v>536</v>
      </c>
      <c r="B374" s="74">
        <v>3829.06</v>
      </c>
      <c r="C374" s="74">
        <v>3839.85</v>
      </c>
      <c r="D374" s="74">
        <v>3800.34</v>
      </c>
      <c r="E374">
        <v>3839.5</v>
      </c>
      <c r="F374">
        <v>3839.5</v>
      </c>
      <c r="G374">
        <v>2979870000</v>
      </c>
      <c r="H374" t="s">
        <v>770</v>
      </c>
      <c r="I374" t="s">
        <v>764</v>
      </c>
      <c r="J374" s="74">
        <v>12</v>
      </c>
      <c r="K374" t="s">
        <v>843</v>
      </c>
      <c r="L374" s="75">
        <v>44925</v>
      </c>
      <c r="M374">
        <v>1</v>
      </c>
      <c r="O374" t="str">
        <f t="shared" si="2"/>
        <v>12-2022</v>
      </c>
      <c r="P374" s="31">
        <v>-5.897144929916108E-2</v>
      </c>
      <c r="Q374">
        <v>2</v>
      </c>
      <c r="R374">
        <v>0</v>
      </c>
    </row>
    <row r="375" spans="1:26" ht="15" thickBot="1">
      <c r="A375" s="71" t="s">
        <v>535</v>
      </c>
      <c r="B375" s="74">
        <v>4020.85</v>
      </c>
      <c r="C375" s="74">
        <v>4077.16</v>
      </c>
      <c r="D375" s="74">
        <v>4020.44</v>
      </c>
      <c r="E375">
        <v>4076.6</v>
      </c>
      <c r="F375">
        <v>4076.6</v>
      </c>
      <c r="G375">
        <v>4679320000</v>
      </c>
      <c r="H375" t="s">
        <v>767</v>
      </c>
      <c r="I375" t="s">
        <v>762</v>
      </c>
      <c r="J375" s="74">
        <v>1</v>
      </c>
      <c r="K375" t="s">
        <v>844</v>
      </c>
      <c r="L375" s="75">
        <v>44957</v>
      </c>
      <c r="M375">
        <v>1</v>
      </c>
      <c r="O375" t="str">
        <f t="shared" si="2"/>
        <v>1-2023</v>
      </c>
      <c r="P375" s="31">
        <v>6.1752832400052068E-2</v>
      </c>
      <c r="Q375">
        <v>1</v>
      </c>
      <c r="R375">
        <v>1</v>
      </c>
    </row>
    <row r="376" spans="1:26">
      <c r="A376" s="71" t="s">
        <v>533</v>
      </c>
      <c r="B376" s="101">
        <v>4782.88</v>
      </c>
      <c r="C376" s="101">
        <v>4788.43</v>
      </c>
      <c r="D376" s="101">
        <v>4751.99</v>
      </c>
      <c r="E376" s="101">
        <v>4769.83</v>
      </c>
      <c r="F376" s="101">
        <v>4769.83</v>
      </c>
      <c r="G376" s="102">
        <v>1669463000</v>
      </c>
      <c r="H376" t="s">
        <v>768</v>
      </c>
      <c r="I376" t="s">
        <v>764</v>
      </c>
      <c r="J376" s="74">
        <v>12</v>
      </c>
      <c r="K376" t="s">
        <v>844</v>
      </c>
      <c r="L376" s="75">
        <v>45282</v>
      </c>
      <c r="M376">
        <v>1</v>
      </c>
      <c r="O376" t="str">
        <f t="shared" si="2"/>
        <v>12-2023</v>
      </c>
      <c r="P376" s="31">
        <v>4.4229169403213746E-2</v>
      </c>
      <c r="Q376">
        <v>2</v>
      </c>
      <c r="R376">
        <v>0</v>
      </c>
    </row>
    <row r="377" spans="1:26">
      <c r="A377" s="71"/>
      <c r="B377" s="74"/>
      <c r="C377" s="74"/>
      <c r="D377" s="74"/>
      <c r="E377" s="72"/>
      <c r="F377" s="72"/>
      <c r="G377" s="72"/>
      <c r="H377" s="72"/>
      <c r="J377" s="73"/>
    </row>
    <row r="378" spans="1:26" ht="15.6">
      <c r="A378" s="23" t="s">
        <v>853</v>
      </c>
      <c r="B378" s="23" t="s">
        <v>852</v>
      </c>
      <c r="C378" s="84" t="s">
        <v>850</v>
      </c>
      <c r="D378" s="84" t="s">
        <v>851</v>
      </c>
      <c r="E378" s="72"/>
      <c r="F378" s="72"/>
      <c r="T378" s="147" t="s">
        <v>888</v>
      </c>
      <c r="U378" s="147"/>
      <c r="V378" s="147"/>
      <c r="W378" s="147"/>
      <c r="X378" s="147"/>
      <c r="Y378" s="147"/>
    </row>
    <row r="379" spans="1:26">
      <c r="A379">
        <v>1950</v>
      </c>
      <c r="B379" s="31">
        <v>1.548540798094113E-2</v>
      </c>
      <c r="C379" s="31">
        <v>4.7155304971809232E-2</v>
      </c>
      <c r="D379" s="31">
        <v>6.0205580029368599E-2</v>
      </c>
      <c r="E379" s="31"/>
      <c r="F379" s="72"/>
      <c r="G379" s="82" t="s">
        <v>855</v>
      </c>
      <c r="H379" s="82" t="s">
        <v>861</v>
      </c>
      <c r="I379" s="77">
        <v>44925</v>
      </c>
      <c r="J379" s="77">
        <v>45289</v>
      </c>
      <c r="K379" s="76" t="s">
        <v>867</v>
      </c>
      <c r="M379" s="81" t="s">
        <v>889</v>
      </c>
      <c r="N379" s="77">
        <v>44925</v>
      </c>
      <c r="O379" s="77">
        <v>45289</v>
      </c>
      <c r="P379" s="76" t="s">
        <v>867</v>
      </c>
      <c r="T379" s="78"/>
      <c r="U379" s="148" t="s">
        <v>883</v>
      </c>
      <c r="V379" s="148"/>
      <c r="W379" s="148" t="s">
        <v>886</v>
      </c>
      <c r="X379" s="148"/>
      <c r="Y379" s="149" t="s">
        <v>882</v>
      </c>
      <c r="Z379" s="149"/>
    </row>
    <row r="380" spans="1:26">
      <c r="A380">
        <v>1951</v>
      </c>
      <c r="B380" s="31">
        <v>6.0205580029368599E-2</v>
      </c>
      <c r="C380" s="31">
        <v>3.8898601398601428E-2</v>
      </c>
      <c r="D380" s="31">
        <v>1.5565839293226798E-2</v>
      </c>
      <c r="E380" s="31"/>
      <c r="F380" s="72"/>
      <c r="G380" s="78" t="s">
        <v>857</v>
      </c>
      <c r="H380" s="78" t="s">
        <v>863</v>
      </c>
      <c r="I380" s="80">
        <v>10466.48</v>
      </c>
      <c r="J380" s="80">
        <v>15011.35</v>
      </c>
      <c r="K380" s="79">
        <f t="shared" ref="K380:K389" si="3">(J380-I380)/I380</f>
        <v>0.43423099265464615</v>
      </c>
      <c r="M380" s="92" t="s">
        <v>890</v>
      </c>
      <c r="N380" s="92">
        <v>1.17</v>
      </c>
      <c r="O380" s="92">
        <v>3.96</v>
      </c>
      <c r="P380" s="79">
        <f t="shared" ref="P380:P395" si="4">(O380-N380)/N380</f>
        <v>2.3846153846153846</v>
      </c>
      <c r="T380" s="82" t="s">
        <v>855</v>
      </c>
      <c r="U380" s="87" t="s">
        <v>884</v>
      </c>
      <c r="V380" s="87" t="s">
        <v>885</v>
      </c>
      <c r="W380" s="87" t="s">
        <v>884</v>
      </c>
      <c r="X380" s="87" t="s">
        <v>885</v>
      </c>
      <c r="Y380" s="88" t="s">
        <v>885</v>
      </c>
      <c r="Z380" s="88" t="s">
        <v>0</v>
      </c>
    </row>
    <row r="381" spans="1:26">
      <c r="A381">
        <f>A380+1</f>
        <v>1952</v>
      </c>
      <c r="B381" s="31">
        <v>1.5565839293226798E-2</v>
      </c>
      <c r="C381" s="31">
        <v>3.5463756819953243E-2</v>
      </c>
      <c r="D381" s="31">
        <v>-7.1509220925856706E-3</v>
      </c>
      <c r="E381" s="31"/>
      <c r="F381" s="72"/>
      <c r="G381" s="80" t="s">
        <v>871</v>
      </c>
      <c r="H381" s="80" t="s">
        <v>872</v>
      </c>
      <c r="I381" s="80">
        <v>26094.5</v>
      </c>
      <c r="J381" s="80">
        <v>33464.17</v>
      </c>
      <c r="K381" s="79">
        <f t="shared" si="3"/>
        <v>0.28242234953725875</v>
      </c>
      <c r="M381" s="92" t="s">
        <v>891</v>
      </c>
      <c r="N381" s="92">
        <v>0.1464</v>
      </c>
      <c r="O381" s="92">
        <v>0.27439999999999998</v>
      </c>
      <c r="P381" s="79">
        <f t="shared" si="4"/>
        <v>0.87431693989071024</v>
      </c>
      <c r="T381" s="78" t="s">
        <v>880</v>
      </c>
      <c r="U381" s="89">
        <v>44519</v>
      </c>
      <c r="V381" s="90">
        <v>16057.440430000001</v>
      </c>
      <c r="W381" s="89">
        <v>45289</v>
      </c>
      <c r="X381" s="80">
        <v>15011.35</v>
      </c>
      <c r="Y381" s="90">
        <f t="shared" ref="Y381:Y382" si="5">X381-V381</f>
        <v>-1046.0904300000002</v>
      </c>
      <c r="Z381" s="79">
        <f t="shared" ref="Z381:Z382" si="6">Y381/V381</f>
        <v>-6.5146773208362457E-2</v>
      </c>
    </row>
    <row r="382" spans="1:26">
      <c r="A382">
        <f t="shared" ref="A382:A445" si="7">A381+1</f>
        <v>1953</v>
      </c>
      <c r="B382" s="31">
        <v>-7.1509220925856706E-3</v>
      </c>
      <c r="C382" s="31">
        <v>2.0193861066234715E-3</v>
      </c>
      <c r="D382" s="31">
        <v>5.118903667875855E-2</v>
      </c>
      <c r="E382" s="31"/>
      <c r="F382" s="72"/>
      <c r="G382" s="78" t="s">
        <v>887</v>
      </c>
      <c r="H382" s="78" t="s">
        <v>863</v>
      </c>
      <c r="I382" s="80">
        <v>3839.5</v>
      </c>
      <c r="J382" s="80">
        <v>4769.83</v>
      </c>
      <c r="K382" s="79">
        <f t="shared" si="3"/>
        <v>0.24230498762859745</v>
      </c>
      <c r="M382" s="92" t="s">
        <v>892</v>
      </c>
      <c r="N382" s="92">
        <v>5.52</v>
      </c>
      <c r="O382" s="92">
        <v>6.68</v>
      </c>
      <c r="P382" s="79">
        <f t="shared" si="4"/>
        <v>0.21014492753623193</v>
      </c>
      <c r="T382" s="80" t="s">
        <v>881</v>
      </c>
      <c r="U382" s="89">
        <v>45287</v>
      </c>
      <c r="V382" s="90">
        <v>17113.25</v>
      </c>
      <c r="W382" s="89">
        <v>45289</v>
      </c>
      <c r="X382" s="90">
        <v>16825.93</v>
      </c>
      <c r="Y382" s="90">
        <f t="shared" si="5"/>
        <v>-287.31999999999971</v>
      </c>
      <c r="Z382" s="79">
        <f t="shared" si="6"/>
        <v>-1.6789329905190404E-2</v>
      </c>
    </row>
    <row r="383" spans="1:26">
      <c r="A383">
        <f t="shared" si="7"/>
        <v>1954</v>
      </c>
      <c r="B383" s="31">
        <v>5.118903667875855E-2</v>
      </c>
      <c r="C383" s="31">
        <v>5.081775700934564E-2</v>
      </c>
      <c r="D383" s="31">
        <v>1.8065591995553243E-2</v>
      </c>
      <c r="E383" s="31"/>
      <c r="F383" s="72"/>
      <c r="G383" s="80" t="s">
        <v>858</v>
      </c>
      <c r="H383" s="80" t="s">
        <v>864</v>
      </c>
      <c r="I383" s="80">
        <v>8229.1</v>
      </c>
      <c r="J383" s="80">
        <v>10102.1</v>
      </c>
      <c r="K383" s="79">
        <f t="shared" si="3"/>
        <v>0.22760690719519752</v>
      </c>
      <c r="M383" s="92" t="s">
        <v>901</v>
      </c>
      <c r="N383" s="94">
        <v>3.9950434000000001</v>
      </c>
      <c r="O383" s="94">
        <v>4.5999999999999996</v>
      </c>
      <c r="P383" s="79">
        <f t="shared" si="4"/>
        <v>0.15142679050745719</v>
      </c>
      <c r="T383" s="78" t="s">
        <v>887</v>
      </c>
      <c r="U383" s="89">
        <v>44715</v>
      </c>
      <c r="V383" s="91">
        <v>4796.5600000000004</v>
      </c>
      <c r="W383" s="89">
        <v>45289</v>
      </c>
      <c r="X383" s="80">
        <v>4769.83</v>
      </c>
      <c r="Y383" s="90">
        <f>X383-V383</f>
        <v>-26.730000000000473</v>
      </c>
      <c r="Z383" s="79">
        <f t="shared" ref="Z383" si="8">Y383/V383</f>
        <v>-5.5727437997232327E-3</v>
      </c>
    </row>
    <row r="384" spans="1:26">
      <c r="A384">
        <f t="shared" si="7"/>
        <v>1955</v>
      </c>
      <c r="B384" s="31">
        <v>1.8065591995553243E-2</v>
      </c>
      <c r="C384" s="31">
        <v>-6.5919578114702565E-4</v>
      </c>
      <c r="D384" s="31">
        <v>-3.6499560246262018E-2</v>
      </c>
      <c r="E384" s="31"/>
      <c r="F384" s="72"/>
      <c r="G384" s="78" t="s">
        <v>868</v>
      </c>
      <c r="H384" s="78" t="s">
        <v>869</v>
      </c>
      <c r="I384" s="80">
        <v>110031</v>
      </c>
      <c r="J384" s="80">
        <v>132753</v>
      </c>
      <c r="K384" s="79">
        <f t="shared" si="3"/>
        <v>0.2065054393761758</v>
      </c>
      <c r="M384" s="92" t="s">
        <v>893</v>
      </c>
      <c r="N384" s="92">
        <v>20.18</v>
      </c>
      <c r="O384" s="92">
        <v>23.04</v>
      </c>
      <c r="P384" s="79">
        <f t="shared" si="4"/>
        <v>0.14172447968285429</v>
      </c>
      <c r="T384" s="78" t="s">
        <v>856</v>
      </c>
      <c r="U384" s="89">
        <v>45289</v>
      </c>
      <c r="V384" s="80">
        <v>37710.1</v>
      </c>
      <c r="W384" s="89">
        <v>45289</v>
      </c>
      <c r="X384" s="104">
        <v>37689.54</v>
      </c>
      <c r="Y384" s="90">
        <f t="shared" ref="Y384" si="9">X384-V384</f>
        <v>-20.559999999997672</v>
      </c>
      <c r="Z384" s="79">
        <f t="shared" ref="Z384" si="10">Y384/V384</f>
        <v>-5.4521202542548745E-4</v>
      </c>
    </row>
    <row r="385" spans="1:21">
      <c r="A385">
        <f t="shared" si="7"/>
        <v>1956</v>
      </c>
      <c r="B385" s="31">
        <v>-3.6499560246262018E-2</v>
      </c>
      <c r="C385" s="31">
        <v>3.5270629991126963E-2</v>
      </c>
      <c r="D385" s="31">
        <v>-4.1782729805013984E-2</v>
      </c>
      <c r="E385" s="31"/>
      <c r="F385" s="72"/>
      <c r="G385" s="80" t="s">
        <v>859</v>
      </c>
      <c r="H385" s="80" t="s">
        <v>865</v>
      </c>
      <c r="I385" s="80">
        <v>13923.59</v>
      </c>
      <c r="J385" s="80">
        <v>16751.64</v>
      </c>
      <c r="K385" s="79">
        <f t="shared" si="3"/>
        <v>0.20311212840941159</v>
      </c>
      <c r="M385" s="92" t="s">
        <v>895</v>
      </c>
      <c r="N385" s="92">
        <v>3.08</v>
      </c>
      <c r="O385" s="92">
        <v>3.49</v>
      </c>
      <c r="P385" s="79">
        <f t="shared" si="4"/>
        <v>0.13311688311688316</v>
      </c>
    </row>
    <row r="386" spans="1:21">
      <c r="A386">
        <f t="shared" si="7"/>
        <v>1957</v>
      </c>
      <c r="B386" s="31">
        <v>-4.1782729805013984E-2</v>
      </c>
      <c r="C386" s="31">
        <v>-4.1466922339405486E-2</v>
      </c>
      <c r="D386" s="31">
        <v>4.2760690172543157E-2</v>
      </c>
      <c r="E386" s="31"/>
      <c r="F386" s="72"/>
      <c r="G386" s="80" t="s">
        <v>860</v>
      </c>
      <c r="H386" s="80" t="s">
        <v>866</v>
      </c>
      <c r="I386" s="80">
        <v>6473.76</v>
      </c>
      <c r="J386" s="80">
        <v>7543.18</v>
      </c>
      <c r="K386" s="79">
        <f t="shared" si="3"/>
        <v>0.16519302538246708</v>
      </c>
      <c r="M386" s="92" t="s">
        <v>894</v>
      </c>
      <c r="N386" s="92">
        <v>12.36</v>
      </c>
      <c r="O386" s="93">
        <v>13.4</v>
      </c>
      <c r="P386" s="79">
        <f t="shared" si="4"/>
        <v>8.4142394822006555E-2</v>
      </c>
    </row>
    <row r="387" spans="1:21">
      <c r="A387">
        <f t="shared" si="7"/>
        <v>1958</v>
      </c>
      <c r="B387" s="31">
        <v>4.2760690172543157E-2</v>
      </c>
      <c r="C387" s="31">
        <v>5.2019817073170813E-2</v>
      </c>
      <c r="D387" s="31">
        <v>4.3470385799674336E-3</v>
      </c>
      <c r="E387" s="31"/>
      <c r="F387" s="72"/>
      <c r="G387" s="78" t="s">
        <v>856</v>
      </c>
      <c r="H387" s="78" t="s">
        <v>863</v>
      </c>
      <c r="I387" s="90">
        <v>33147.25</v>
      </c>
      <c r="J387" s="103">
        <v>37689.54</v>
      </c>
      <c r="K387" s="79">
        <f t="shared" si="3"/>
        <v>0.13703369057764975</v>
      </c>
      <c r="M387" s="92" t="s">
        <v>897</v>
      </c>
      <c r="N387" s="92">
        <v>12.61</v>
      </c>
      <c r="O387" s="92">
        <v>13.34</v>
      </c>
      <c r="P387" s="79">
        <f t="shared" si="4"/>
        <v>5.7890563045202258E-2</v>
      </c>
    </row>
    <row r="388" spans="1:21">
      <c r="A388">
        <f t="shared" si="7"/>
        <v>1959</v>
      </c>
      <c r="B388" s="31">
        <v>4.3470385799674336E-3</v>
      </c>
      <c r="C388" s="31">
        <v>2.7625257378174322E-2</v>
      </c>
      <c r="D388" s="31">
        <v>-7.1464351310736363E-2</v>
      </c>
      <c r="E388" s="31"/>
      <c r="F388" s="72"/>
      <c r="G388" s="81" t="s">
        <v>889</v>
      </c>
      <c r="H388" s="81" t="s">
        <v>862</v>
      </c>
      <c r="I388" s="100">
        <v>5726.1098629999997</v>
      </c>
      <c r="J388" s="100">
        <v>6396.48</v>
      </c>
      <c r="K388" s="83">
        <f t="shared" si="3"/>
        <v>0.11707252446057372</v>
      </c>
      <c r="M388" s="95" t="s">
        <v>905</v>
      </c>
      <c r="N388" s="97">
        <v>7.8</v>
      </c>
      <c r="O388" s="95">
        <v>8.18</v>
      </c>
      <c r="P388" s="98">
        <f t="shared" si="4"/>
        <v>4.8717948717948704E-2</v>
      </c>
    </row>
    <row r="389" spans="1:21">
      <c r="A389">
        <f t="shared" si="7"/>
        <v>1960</v>
      </c>
      <c r="B389" s="31">
        <v>-7.1464351310736363E-2</v>
      </c>
      <c r="C389" s="31">
        <v>4.6272956427799793E-2</v>
      </c>
      <c r="D389" s="31">
        <v>6.3156083290311513E-2</v>
      </c>
      <c r="E389" s="31"/>
      <c r="G389" s="80" t="s">
        <v>906</v>
      </c>
      <c r="H389" s="80" t="s">
        <v>870</v>
      </c>
      <c r="I389" s="80">
        <v>3089.26</v>
      </c>
      <c r="J389" s="80">
        <v>2974.93</v>
      </c>
      <c r="K389" s="79">
        <f t="shared" si="3"/>
        <v>-3.7008862963946176E-2</v>
      </c>
      <c r="M389" s="92" t="s">
        <v>898</v>
      </c>
      <c r="N389" s="92">
        <v>8.7200000000000006</v>
      </c>
      <c r="O389" s="92">
        <v>9.14</v>
      </c>
      <c r="P389" s="79">
        <f t="shared" si="4"/>
        <v>4.8165137614678888E-2</v>
      </c>
    </row>
    <row r="390" spans="1:21">
      <c r="A390">
        <f t="shared" si="7"/>
        <v>1961</v>
      </c>
      <c r="B390" s="31">
        <v>6.3156083290311513E-2</v>
      </c>
      <c r="C390" s="31">
        <v>3.2249018508132923E-3</v>
      </c>
      <c r="D390" s="31">
        <v>-3.7875611460517038E-2</v>
      </c>
      <c r="E390" s="31"/>
      <c r="J390" s="73"/>
      <c r="M390" s="92" t="s">
        <v>896</v>
      </c>
      <c r="N390" s="92">
        <v>3.4540000000000002</v>
      </c>
      <c r="O390" s="92">
        <v>3.548</v>
      </c>
      <c r="P390" s="79">
        <f t="shared" si="4"/>
        <v>2.72148233931673E-2</v>
      </c>
    </row>
    <row r="391" spans="1:21">
      <c r="A391">
        <f t="shared" si="7"/>
        <v>1962</v>
      </c>
      <c r="B391" s="31">
        <v>-3.7875611460517038E-2</v>
      </c>
      <c r="C391" s="31">
        <v>1.3491808544812134E-2</v>
      </c>
      <c r="D391" s="31">
        <v>4.912836767036452E-2</v>
      </c>
      <c r="E391" s="31"/>
      <c r="J391" s="73"/>
      <c r="M391" s="92" t="s">
        <v>900</v>
      </c>
      <c r="N391" s="96">
        <v>4.6559999999999997</v>
      </c>
      <c r="O391" s="92">
        <v>4.5549999999999997</v>
      </c>
      <c r="P391" s="79">
        <f t="shared" si="4"/>
        <v>-2.1692439862542951E-2</v>
      </c>
    </row>
    <row r="392" spans="1:21">
      <c r="A392">
        <f t="shared" si="7"/>
        <v>1963</v>
      </c>
      <c r="B392" s="31">
        <v>4.912836767036452E-2</v>
      </c>
      <c r="C392" s="31">
        <v>2.4443534070735927E-2</v>
      </c>
      <c r="D392" s="31">
        <v>2.6926153025859909E-2</v>
      </c>
      <c r="E392" s="31"/>
      <c r="J392" s="73"/>
      <c r="M392" s="92" t="s">
        <v>899</v>
      </c>
      <c r="N392" s="92">
        <v>0.93500000000000005</v>
      </c>
      <c r="O392" s="92">
        <v>0.90449999999999997</v>
      </c>
      <c r="P392" s="79">
        <f t="shared" si="4"/>
        <v>-3.2620320855615059E-2</v>
      </c>
      <c r="U392" s="71"/>
    </row>
    <row r="393" spans="1:21" ht="15">
      <c r="A393">
        <f t="shared" si="7"/>
        <v>1964</v>
      </c>
      <c r="B393" s="31">
        <v>2.6926153025859909E-2</v>
      </c>
      <c r="C393" s="31">
        <v>3.9090262970859786E-3</v>
      </c>
      <c r="D393" s="31">
        <v>3.3156342182890881E-2</v>
      </c>
      <c r="E393" s="31"/>
      <c r="J393" s="99"/>
      <c r="M393" s="92" t="s">
        <v>902</v>
      </c>
      <c r="N393" s="96">
        <v>2.52</v>
      </c>
      <c r="O393" s="92">
        <v>2.3250000000000002</v>
      </c>
      <c r="P393" s="79">
        <f t="shared" si="4"/>
        <v>-7.7380952380952314E-2</v>
      </c>
    </row>
    <row r="394" spans="1:21">
      <c r="A394">
        <f t="shared" si="7"/>
        <v>1965</v>
      </c>
      <c r="B394" s="31">
        <v>3.3156342182890881E-2</v>
      </c>
      <c r="C394" s="31">
        <v>8.9509878834189219E-3</v>
      </c>
      <c r="D394" s="31">
        <v>4.8685491723465171E-3</v>
      </c>
      <c r="E394" s="31"/>
      <c r="J394" s="73"/>
      <c r="M394" s="92" t="s">
        <v>903</v>
      </c>
      <c r="N394" s="94">
        <v>20.309211000000001</v>
      </c>
      <c r="O394" s="92">
        <v>18.524999999999999</v>
      </c>
      <c r="P394" s="79">
        <f t="shared" si="4"/>
        <v>-8.7852305045233045E-2</v>
      </c>
      <c r="T394" s="71"/>
    </row>
    <row r="395" spans="1:21">
      <c r="A395">
        <f t="shared" si="7"/>
        <v>1966</v>
      </c>
      <c r="B395" s="31">
        <v>4.8685491723465171E-3</v>
      </c>
      <c r="C395" s="31">
        <v>-1.491609695463077E-3</v>
      </c>
      <c r="D395" s="31">
        <v>7.8177517739325297E-2</v>
      </c>
      <c r="E395" s="31"/>
      <c r="J395" s="73"/>
      <c r="M395" s="92" t="s">
        <v>904</v>
      </c>
      <c r="N395" s="92">
        <v>3.7839999999999998</v>
      </c>
      <c r="O395" s="92">
        <v>3.2</v>
      </c>
      <c r="P395" s="79">
        <f t="shared" si="4"/>
        <v>-0.1543340380549682</v>
      </c>
    </row>
    <row r="396" spans="1:21">
      <c r="A396">
        <f t="shared" si="7"/>
        <v>1967</v>
      </c>
      <c r="B396" s="31">
        <v>7.8177517739325297E-2</v>
      </c>
      <c r="C396" s="31">
        <v>2.6276595744680838E-2</v>
      </c>
      <c r="D396" s="31">
        <v>-4.3847828340416749E-2</v>
      </c>
      <c r="E396" s="31"/>
      <c r="J396" s="73"/>
    </row>
    <row r="397" spans="1:21">
      <c r="A397">
        <f t="shared" si="7"/>
        <v>1968</v>
      </c>
      <c r="B397" s="31">
        <v>-4.3847828340416749E-2</v>
      </c>
      <c r="C397" s="31">
        <v>-4.1616683584017759E-2</v>
      </c>
      <c r="D397" s="31">
        <v>-8.184093972655444E-3</v>
      </c>
      <c r="E397" s="31"/>
      <c r="J397" s="73"/>
    </row>
    <row r="398" spans="1:21">
      <c r="A398">
        <f t="shared" si="7"/>
        <v>1969</v>
      </c>
      <c r="B398" s="31">
        <v>-8.184093972655444E-3</v>
      </c>
      <c r="C398" s="31">
        <v>-1.8654727640976441E-2</v>
      </c>
      <c r="D398" s="31">
        <v>-7.6471866174234265E-2</v>
      </c>
      <c r="E398" s="31"/>
      <c r="J398" s="73"/>
    </row>
    <row r="399" spans="1:21">
      <c r="A399">
        <f t="shared" si="7"/>
        <v>1970</v>
      </c>
      <c r="B399" s="31">
        <v>-7.6471866174234265E-2</v>
      </c>
      <c r="C399" s="31">
        <v>5.6766055045871587E-2</v>
      </c>
      <c r="D399" s="31">
        <v>4.0477482365707973E-2</v>
      </c>
      <c r="E399" s="31"/>
      <c r="J399" s="73"/>
    </row>
    <row r="400" spans="1:21">
      <c r="A400">
        <f t="shared" si="7"/>
        <v>1971</v>
      </c>
      <c r="B400" s="31">
        <v>4.0477482365707973E-2</v>
      </c>
      <c r="C400" s="31">
        <v>8.617938078519001E-2</v>
      </c>
      <c r="D400" s="31">
        <v>1.8121265550004841E-2</v>
      </c>
      <c r="E400" s="31"/>
      <c r="G400" s="72"/>
      <c r="J400" s="73"/>
    </row>
    <row r="401" spans="1:10">
      <c r="A401">
        <f t="shared" si="7"/>
        <v>1972</v>
      </c>
      <c r="B401" s="31">
        <v>1.8121265550004841E-2</v>
      </c>
      <c r="C401" s="31">
        <v>1.1828233479043417E-2</v>
      </c>
      <c r="D401" s="31">
        <v>-1.7111393477340076E-2</v>
      </c>
      <c r="E401" s="31"/>
      <c r="G401" s="72"/>
      <c r="J401" s="73"/>
    </row>
    <row r="402" spans="1:10">
      <c r="A402">
        <f t="shared" si="7"/>
        <v>1973</v>
      </c>
      <c r="B402" s="31">
        <v>-1.7111393477340076E-2</v>
      </c>
      <c r="C402" s="31">
        <v>1.6569403918299329E-2</v>
      </c>
      <c r="D402" s="31">
        <v>-1.0046130189646377E-2</v>
      </c>
      <c r="E402" s="31"/>
      <c r="G402" s="72"/>
      <c r="J402" s="73"/>
    </row>
    <row r="403" spans="1:10">
      <c r="A403">
        <f t="shared" si="7"/>
        <v>1974</v>
      </c>
      <c r="B403" s="31">
        <v>-1.0046130189646377E-2</v>
      </c>
      <c r="C403" s="31">
        <v>-2.0151493497213045E-2</v>
      </c>
      <c r="D403" s="31">
        <v>0.12281213535589267</v>
      </c>
      <c r="E403" s="31"/>
      <c r="F403" s="72"/>
      <c r="G403" s="72"/>
      <c r="J403" s="73"/>
    </row>
    <row r="404" spans="1:10">
      <c r="A404">
        <f t="shared" si="7"/>
        <v>1975</v>
      </c>
      <c r="B404" s="31">
        <v>0.12281213535589267</v>
      </c>
      <c r="C404" s="31">
        <v>-1.1508110477860557E-2</v>
      </c>
      <c r="D404" s="31">
        <v>0.11830579886905424</v>
      </c>
      <c r="E404" s="31"/>
      <c r="G404" s="72"/>
      <c r="J404" s="73"/>
    </row>
    <row r="405" spans="1:10">
      <c r="A405">
        <f t="shared" si="7"/>
        <v>1976</v>
      </c>
      <c r="B405" s="31">
        <v>0.11830579886905424</v>
      </c>
      <c r="C405" s="31">
        <v>5.2497551420176293E-2</v>
      </c>
      <c r="D405" s="31">
        <v>-5.0530429927414786E-2</v>
      </c>
      <c r="E405" s="31"/>
      <c r="F405" s="72"/>
      <c r="G405" s="72"/>
      <c r="H405" s="72"/>
      <c r="J405" s="73"/>
    </row>
    <row r="406" spans="1:10">
      <c r="A406">
        <f t="shared" si="7"/>
        <v>1977</v>
      </c>
      <c r="B406" s="31">
        <v>-5.0530429927414786E-2</v>
      </c>
      <c r="C406" s="31">
        <v>2.8472002530844252E-3</v>
      </c>
      <c r="D406" s="31">
        <v>-6.1514195583596158E-2</v>
      </c>
      <c r="E406" s="31"/>
      <c r="F406" s="72"/>
      <c r="G406" s="72"/>
      <c r="H406" s="72"/>
      <c r="J406" s="73"/>
    </row>
    <row r="407" spans="1:10">
      <c r="A407">
        <f t="shared" si="7"/>
        <v>1978</v>
      </c>
      <c r="B407" s="31">
        <v>-6.1514195583596158E-2</v>
      </c>
      <c r="C407" s="31">
        <v>1.4889123548046427E-2</v>
      </c>
      <c r="D407" s="31">
        <v>3.9746124232650164E-2</v>
      </c>
      <c r="E407" s="31"/>
      <c r="F407" s="72"/>
      <c r="G407" s="72"/>
      <c r="H407" s="72"/>
      <c r="J407" s="73"/>
    </row>
    <row r="408" spans="1:10">
      <c r="A408">
        <f t="shared" si="7"/>
        <v>1979</v>
      </c>
      <c r="B408" s="31">
        <v>3.9746124232650164E-2</v>
      </c>
      <c r="C408" s="31">
        <v>1.6767143933685016E-2</v>
      </c>
      <c r="D408" s="31">
        <v>5.7624606262738548E-2</v>
      </c>
      <c r="E408" s="31"/>
      <c r="F408" s="72"/>
      <c r="G408" s="72"/>
      <c r="H408" s="72"/>
      <c r="J408" s="73"/>
    </row>
    <row r="409" spans="1:10">
      <c r="A409">
        <f t="shared" si="7"/>
        <v>1980</v>
      </c>
      <c r="B409" s="31">
        <v>5.7624606262738548E-2</v>
      </c>
      <c r="C409" s="31">
        <v>-3.3874181611158689E-2</v>
      </c>
      <c r="D409" s="31">
        <v>-4.5742486741308042E-2</v>
      </c>
      <c r="E409" s="31"/>
      <c r="F409" s="72"/>
      <c r="G409" s="72"/>
      <c r="H409" s="72"/>
      <c r="J409" s="73"/>
    </row>
    <row r="410" spans="1:10">
      <c r="A410">
        <f t="shared" si="7"/>
        <v>1981</v>
      </c>
      <c r="B410" s="31">
        <v>-4.5742486741308042E-2</v>
      </c>
      <c r="C410" s="31">
        <v>-3.007518796992479E-2</v>
      </c>
      <c r="D410" s="31">
        <v>-1.7543859649122737E-2</v>
      </c>
      <c r="E410" s="31"/>
      <c r="F410" s="72"/>
      <c r="G410" s="72"/>
      <c r="H410" s="72"/>
      <c r="J410" s="73"/>
    </row>
    <row r="411" spans="1:10">
      <c r="A411">
        <f t="shared" si="7"/>
        <v>1982</v>
      </c>
      <c r="B411" s="31">
        <v>-1.7543859649122737E-2</v>
      </c>
      <c r="C411" s="31">
        <v>1.5231357828629071E-2</v>
      </c>
      <c r="D411" s="31">
        <v>3.3134243458475723E-2</v>
      </c>
      <c r="E411" s="31"/>
      <c r="F411" s="72"/>
      <c r="G411" s="72"/>
      <c r="H411" s="72"/>
      <c r="J411" s="73"/>
    </row>
    <row r="412" spans="1:10">
      <c r="A412">
        <f t="shared" si="7"/>
        <v>1983</v>
      </c>
      <c r="B412" s="31">
        <v>3.3134243458475723E-2</v>
      </c>
      <c r="C412" s="31">
        <v>-8.8341346153846083E-3</v>
      </c>
      <c r="D412" s="31">
        <v>-9.2160310434730493E-3</v>
      </c>
      <c r="E412" s="31"/>
      <c r="F412" s="72"/>
      <c r="G412" s="72"/>
      <c r="H412" s="72"/>
      <c r="J412" s="73"/>
    </row>
    <row r="413" spans="1:10">
      <c r="A413">
        <f t="shared" si="7"/>
        <v>1984</v>
      </c>
      <c r="B413" s="31">
        <v>-9.2160310434730493E-3</v>
      </c>
      <c r="C413" s="31">
        <v>2.2374373395280575E-2</v>
      </c>
      <c r="D413" s="31">
        <v>7.4085147093996565E-2</v>
      </c>
      <c r="E413" s="31"/>
      <c r="F413" s="72"/>
      <c r="G413" s="72"/>
      <c r="H413" s="72"/>
      <c r="J413" s="73"/>
    </row>
    <row r="414" spans="1:10">
      <c r="A414">
        <f t="shared" si="7"/>
        <v>1985</v>
      </c>
      <c r="B414" s="31">
        <v>7.4085147093996565E-2</v>
      </c>
      <c r="C414" s="31">
        <v>4.5061087203838425E-2</v>
      </c>
      <c r="D414" s="31">
        <v>2.3665278303672851E-3</v>
      </c>
      <c r="E414" s="31"/>
      <c r="F414" s="72"/>
      <c r="G414" s="72"/>
      <c r="H414" s="72"/>
      <c r="J414" s="73"/>
    </row>
    <row r="415" spans="1:10">
      <c r="A415">
        <f t="shared" si="7"/>
        <v>1986</v>
      </c>
      <c r="B415" s="31">
        <v>2.3665278303672851E-3</v>
      </c>
      <c r="C415" s="31">
        <v>-2.8288259369232051E-2</v>
      </c>
      <c r="D415" s="31">
        <v>0.13176694057893215</v>
      </c>
      <c r="E415" s="31"/>
      <c r="F415" s="72"/>
      <c r="G415" s="72"/>
      <c r="H415" s="72"/>
      <c r="J415" s="73"/>
    </row>
    <row r="416" spans="1:10">
      <c r="A416">
        <f t="shared" si="7"/>
        <v>1987</v>
      </c>
      <c r="B416" s="31">
        <v>0.13176694057893215</v>
      </c>
      <c r="C416" s="31">
        <v>7.2861485019539735E-2</v>
      </c>
      <c r="D416" s="31">
        <v>4.0432248664400115E-2</v>
      </c>
      <c r="E416" s="31"/>
      <c r="F416" s="72"/>
      <c r="G416" s="72"/>
      <c r="H416" s="72"/>
      <c r="J416" s="73"/>
    </row>
    <row r="417" spans="1:10">
      <c r="A417">
        <f t="shared" si="7"/>
        <v>1988</v>
      </c>
      <c r="B417" s="31">
        <v>4.0432248664400115E-2</v>
      </c>
      <c r="C417" s="31">
        <v>1.4687614176105366E-2</v>
      </c>
      <c r="D417" s="31">
        <v>7.1114791876710354E-2</v>
      </c>
      <c r="E417" s="31"/>
      <c r="F417" s="72"/>
      <c r="G417" s="72"/>
      <c r="H417" s="72"/>
      <c r="J417" s="73"/>
    </row>
    <row r="418" spans="1:10">
      <c r="A418">
        <f t="shared" si="7"/>
        <v>1989</v>
      </c>
      <c r="B418" s="31">
        <v>7.1114791876710354E-2</v>
      </c>
      <c r="C418" s="31">
        <v>2.1416803953871407E-2</v>
      </c>
      <c r="D418" s="31">
        <v>-6.8817204301075255E-2</v>
      </c>
      <c r="E418" s="31"/>
      <c r="F418" s="72"/>
      <c r="G418" s="72"/>
      <c r="H418" s="72"/>
      <c r="J418" s="73"/>
    </row>
    <row r="419" spans="1:10">
      <c r="A419">
        <f t="shared" si="7"/>
        <v>1990</v>
      </c>
      <c r="B419" s="31">
        <v>-6.8817204301075255E-2</v>
      </c>
      <c r="C419" s="31">
        <v>2.4827757432809881E-2</v>
      </c>
      <c r="D419" s="31">
        <v>4.1517776028102409E-2</v>
      </c>
      <c r="E419" s="31"/>
      <c r="F419" s="72"/>
      <c r="G419" s="72"/>
      <c r="H419" s="72"/>
      <c r="J419" s="73"/>
    </row>
    <row r="420" spans="1:10">
      <c r="A420">
        <f t="shared" si="7"/>
        <v>1991</v>
      </c>
      <c r="B420" s="31">
        <v>4.1517776028102409E-2</v>
      </c>
      <c r="C420" s="31">
        <v>0.11158786845050889</v>
      </c>
      <c r="D420" s="31">
        <v>-1.9923757462418191E-2</v>
      </c>
      <c r="E420" s="31"/>
      <c r="F420" s="72"/>
      <c r="G420" s="72"/>
      <c r="H420" s="72"/>
      <c r="J420" s="73"/>
    </row>
    <row r="421" spans="1:10">
      <c r="A421">
        <f t="shared" si="7"/>
        <v>1992</v>
      </c>
      <c r="B421" s="31">
        <v>-1.9923757462418191E-2</v>
      </c>
      <c r="C421" s="31">
        <v>1.010780108960231E-2</v>
      </c>
      <c r="D421" s="31">
        <v>7.0459709439764824E-3</v>
      </c>
      <c r="E421" s="31"/>
      <c r="F421" s="72"/>
      <c r="G421" s="72"/>
      <c r="H421" s="72"/>
      <c r="J421" s="73"/>
    </row>
    <row r="422" spans="1:10">
      <c r="A422">
        <f t="shared" si="7"/>
        <v>1993</v>
      </c>
      <c r="B422" s="31">
        <v>7.0459709439764824E-3</v>
      </c>
      <c r="C422" s="31">
        <v>1.0091166980662137E-2</v>
      </c>
      <c r="D422" s="31">
        <v>3.2500803944688662E-2</v>
      </c>
      <c r="E422" s="31"/>
      <c r="F422" s="72"/>
      <c r="G422" s="72"/>
      <c r="H422" s="72"/>
      <c r="J422" s="73"/>
    </row>
    <row r="423" spans="1:10">
      <c r="A423">
        <f t="shared" si="7"/>
        <v>1994</v>
      </c>
      <c r="B423" s="31">
        <v>3.2500803944688662E-2</v>
      </c>
      <c r="C423" s="31">
        <v>1.2299146994643885E-2</v>
      </c>
      <c r="D423" s="31">
        <v>2.4277658022514064E-2</v>
      </c>
      <c r="E423" s="31"/>
      <c r="F423" s="72"/>
      <c r="G423" s="72"/>
      <c r="H423" s="72"/>
      <c r="J423" s="73"/>
    </row>
    <row r="424" spans="1:10">
      <c r="A424">
        <f t="shared" si="7"/>
        <v>1995</v>
      </c>
      <c r="B424" s="31">
        <v>2.4277658022514064E-2</v>
      </c>
      <c r="C424" s="31">
        <v>1.7443877298181188E-2</v>
      </c>
      <c r="D424" s="31">
        <v>3.2617342879872765E-2</v>
      </c>
      <c r="E424" s="31"/>
      <c r="F424" s="72"/>
      <c r="G424" s="72"/>
      <c r="H424" s="72"/>
      <c r="J424" s="73"/>
    </row>
    <row r="425" spans="1:10">
      <c r="A425">
        <f t="shared" si="7"/>
        <v>1996</v>
      </c>
      <c r="B425" s="31">
        <v>3.2617342879872765E-2</v>
      </c>
      <c r="C425" s="31">
        <v>-2.1505376344085985E-2</v>
      </c>
      <c r="D425" s="31">
        <v>6.1317061317061258E-2</v>
      </c>
      <c r="E425" s="31"/>
      <c r="F425" s="72"/>
      <c r="G425" s="72"/>
      <c r="H425" s="72"/>
      <c r="J425" s="73"/>
    </row>
    <row r="426" spans="1:10">
      <c r="A426">
        <f t="shared" si="7"/>
        <v>1997</v>
      </c>
      <c r="B426" s="31">
        <v>6.1317061317061258E-2</v>
      </c>
      <c r="C426" s="31">
        <v>1.573163073058402E-2</v>
      </c>
      <c r="D426" s="31">
        <v>1.015013962882436E-2</v>
      </c>
      <c r="E426" s="31"/>
      <c r="F426" s="72"/>
      <c r="G426" s="72"/>
      <c r="H426" s="72"/>
      <c r="J426" s="73"/>
    </row>
    <row r="427" spans="1:10">
      <c r="A427">
        <f t="shared" si="7"/>
        <v>1998</v>
      </c>
      <c r="B427" s="31">
        <v>1.015013962882436E-2</v>
      </c>
      <c r="C427" s="31">
        <v>5.6375308302467196E-2</v>
      </c>
      <c r="D427" s="31">
        <v>4.1009412396378286E-2</v>
      </c>
      <c r="E427" s="31"/>
      <c r="F427" s="72"/>
      <c r="G427" s="72"/>
      <c r="H427" s="72"/>
      <c r="J427" s="73"/>
    </row>
    <row r="428" spans="1:10">
      <c r="A428">
        <f t="shared" si="7"/>
        <v>1999</v>
      </c>
      <c r="B428" s="31">
        <v>4.1009412396378286E-2</v>
      </c>
      <c r="C428" s="31">
        <v>5.7843920772404196E-2</v>
      </c>
      <c r="D428" s="31">
        <v>-5.0903522205206712E-2</v>
      </c>
      <c r="E428" s="31"/>
      <c r="F428" s="72"/>
      <c r="G428" s="72"/>
      <c r="H428" s="72"/>
      <c r="J428" s="73"/>
    </row>
    <row r="429" spans="1:10">
      <c r="A429">
        <f t="shared" si="7"/>
        <v>2000</v>
      </c>
      <c r="B429" s="31">
        <v>-5.0903522205206712E-2</v>
      </c>
      <c r="C429" s="31">
        <v>4.0533860603064204E-3</v>
      </c>
      <c r="D429" s="31">
        <v>3.4636592238010133E-2</v>
      </c>
      <c r="E429" s="31"/>
      <c r="F429" s="72"/>
      <c r="G429" s="72"/>
      <c r="H429" s="72"/>
      <c r="J429" s="73"/>
    </row>
    <row r="430" spans="1:10">
      <c r="A430">
        <f t="shared" si="7"/>
        <v>2001</v>
      </c>
      <c r="B430" s="31">
        <v>3.4636592238010133E-2</v>
      </c>
      <c r="C430" s="31">
        <v>7.573829479134566E-3</v>
      </c>
      <c r="D430" s="31">
        <v>-1.5573827607832104E-2</v>
      </c>
      <c r="E430" s="31"/>
      <c r="F430" s="72"/>
      <c r="G430" s="72"/>
      <c r="H430" s="72"/>
      <c r="J430" s="73"/>
    </row>
    <row r="431" spans="1:10">
      <c r="A431">
        <f t="shared" si="7"/>
        <v>2002</v>
      </c>
      <c r="B431" s="31">
        <v>-1.5573827607832104E-2</v>
      </c>
      <c r="C431" s="31">
        <v>-6.0332582157618629E-2</v>
      </c>
      <c r="D431" s="31">
        <v>-2.7414698461048853E-2</v>
      </c>
      <c r="E431" s="31"/>
      <c r="F431" s="72"/>
      <c r="G431" s="72"/>
      <c r="H431" s="72"/>
      <c r="J431" s="73"/>
    </row>
    <row r="432" spans="1:10">
      <c r="A432">
        <f t="shared" si="7"/>
        <v>2003</v>
      </c>
      <c r="B432" s="31">
        <v>-2.7414698461048853E-2</v>
      </c>
      <c r="C432" s="31">
        <v>5.076545076545079E-2</v>
      </c>
      <c r="D432" s="31">
        <v>1.7276422764227674E-2</v>
      </c>
      <c r="E432" s="31"/>
      <c r="F432" s="72"/>
      <c r="G432" s="72"/>
      <c r="H432" s="72"/>
      <c r="J432" s="73"/>
    </row>
    <row r="433" spans="1:10">
      <c r="A433">
        <f t="shared" si="7"/>
        <v>2004</v>
      </c>
      <c r="B433" s="31">
        <v>1.7276422764227674E-2</v>
      </c>
      <c r="C433" s="31">
        <v>3.2458128162750795E-2</v>
      </c>
      <c r="D433" s="31">
        <v>-2.5290448214403665E-2</v>
      </c>
      <c r="E433" s="31"/>
      <c r="F433" s="72"/>
      <c r="G433" s="72"/>
      <c r="H433" s="72"/>
      <c r="J433" s="73"/>
    </row>
    <row r="434" spans="1:10">
      <c r="A434">
        <f t="shared" si="7"/>
        <v>2005</v>
      </c>
      <c r="B434" s="31">
        <v>-2.5290448214403665E-2</v>
      </c>
      <c r="C434" s="31">
        <v>-9.5239619681791992E-4</v>
      </c>
      <c r="D434" s="31">
        <v>2.5466838635252998E-2</v>
      </c>
      <c r="E434" s="31"/>
      <c r="F434" s="72"/>
      <c r="G434" s="72"/>
      <c r="H434" s="72"/>
      <c r="J434" s="73"/>
    </row>
    <row r="435" spans="1:10">
      <c r="A435">
        <f t="shared" si="7"/>
        <v>2006</v>
      </c>
      <c r="B435" s="31">
        <v>2.5466838635252998E-2</v>
      </c>
      <c r="C435" s="31">
        <v>1.2615751483260993E-2</v>
      </c>
      <c r="D435" s="31">
        <v>1.4059084819854795E-2</v>
      </c>
      <c r="E435" s="31"/>
      <c r="F435" s="72"/>
      <c r="G435" s="72"/>
      <c r="H435" s="72"/>
      <c r="J435" s="73"/>
    </row>
    <row r="436" spans="1:10">
      <c r="A436">
        <f t="shared" si="7"/>
        <v>2007</v>
      </c>
      <c r="B436" s="31">
        <v>1.4059084819854795E-2</v>
      </c>
      <c r="C436" s="31">
        <v>-8.6284888666839053E-3</v>
      </c>
      <c r="D436" s="31">
        <v>-6.1163474897164151E-2</v>
      </c>
      <c r="E436" s="31"/>
      <c r="F436" s="72"/>
      <c r="G436" s="72"/>
      <c r="H436" s="72"/>
      <c r="J436" s="73"/>
    </row>
    <row r="437" spans="1:10">
      <c r="A437">
        <f t="shared" si="7"/>
        <v>2008</v>
      </c>
      <c r="B437" s="31">
        <v>-6.1163474897164151E-2</v>
      </c>
      <c r="C437" s="31">
        <v>7.8215656520574748E-3</v>
      </c>
      <c r="D437" s="31">
        <v>-8.5657348463880442E-2</v>
      </c>
      <c r="E437" s="31"/>
      <c r="F437" s="72"/>
      <c r="G437" s="72"/>
      <c r="H437" s="72"/>
      <c r="J437" s="73"/>
    </row>
    <row r="438" spans="1:10">
      <c r="A438">
        <f t="shared" si="7"/>
        <v>2009</v>
      </c>
      <c r="B438" s="31">
        <v>-8.5657348463880442E-2</v>
      </c>
      <c r="C438" s="31">
        <v>1.7770597738287375E-2</v>
      </c>
      <c r="D438" s="31">
        <v>-3.6974262397991231E-2</v>
      </c>
      <c r="E438" s="31"/>
      <c r="F438" s="72"/>
      <c r="G438" s="72"/>
      <c r="H438" s="72"/>
      <c r="J438" s="73"/>
    </row>
    <row r="439" spans="1:10">
      <c r="A439">
        <f t="shared" si="7"/>
        <v>2010</v>
      </c>
      <c r="B439" s="31">
        <v>-3.6974262397991231E-2</v>
      </c>
      <c r="C439" s="31">
        <v>6.5300072000338952E-2</v>
      </c>
      <c r="D439" s="31">
        <v>2.2645590152984788E-2</v>
      </c>
      <c r="E439" s="31"/>
      <c r="F439" s="72"/>
      <c r="G439" s="72"/>
      <c r="H439" s="72"/>
      <c r="J439" s="73"/>
    </row>
    <row r="440" spans="1:10">
      <c r="A440">
        <f t="shared" si="7"/>
        <v>2011</v>
      </c>
      <c r="B440" s="31">
        <v>2.2645590152984788E-2</v>
      </c>
      <c r="C440" s="31">
        <v>8.5327516520176047E-3</v>
      </c>
      <c r="D440" s="31">
        <v>4.3583015267175715E-2</v>
      </c>
      <c r="E440" s="31"/>
      <c r="F440" s="72"/>
      <c r="G440" s="72"/>
      <c r="H440" s="72"/>
      <c r="J440" s="73"/>
    </row>
    <row r="441" spans="1:10">
      <c r="A441">
        <f t="shared" si="7"/>
        <v>2012</v>
      </c>
      <c r="B441" s="31">
        <v>4.3583015267175715E-2</v>
      </c>
      <c r="C441" s="31">
        <v>7.0683105254981645E-3</v>
      </c>
      <c r="D441" s="31">
        <v>5.0428063581991069E-2</v>
      </c>
      <c r="E441" s="31"/>
      <c r="F441" s="72"/>
      <c r="G441" s="72"/>
      <c r="H441" s="72"/>
      <c r="J441" s="73"/>
    </row>
    <row r="442" spans="1:10">
      <c r="A442">
        <f t="shared" si="7"/>
        <v>2013</v>
      </c>
      <c r="B442" s="31">
        <v>5.0428063581991069E-2</v>
      </c>
      <c r="C442" s="31">
        <v>2.3562833299184276E-2</v>
      </c>
      <c r="D442" s="31">
        <v>-3.5582895107013776E-2</v>
      </c>
      <c r="E442" s="31"/>
      <c r="F442" s="72"/>
      <c r="G442" s="72"/>
      <c r="H442" s="72"/>
      <c r="J442" s="73"/>
    </row>
    <row r="443" spans="1:10">
      <c r="A443">
        <f t="shared" si="7"/>
        <v>2014</v>
      </c>
      <c r="B443" s="31">
        <v>-3.5582895107013776E-2</v>
      </c>
      <c r="C443" s="31">
        <v>-4.1885120625277401E-3</v>
      </c>
      <c r="D443" s="31">
        <v>-3.1040847054252307E-2</v>
      </c>
      <c r="E443" s="31"/>
      <c r="F443" s="72"/>
      <c r="G443" s="72"/>
      <c r="H443" s="72"/>
      <c r="J443" s="73"/>
    </row>
    <row r="444" spans="1:10">
      <c r="A444">
        <f t="shared" si="7"/>
        <v>2015</v>
      </c>
      <c r="B444" s="31">
        <v>-3.1040847054252307E-2</v>
      </c>
      <c r="C444" s="31">
        <v>-1.7530198374358805E-2</v>
      </c>
      <c r="D444" s="31">
        <v>-5.0735344481736278E-2</v>
      </c>
      <c r="E444" s="31"/>
      <c r="F444" s="72"/>
      <c r="G444" s="72"/>
      <c r="H444" s="72"/>
      <c r="J444" s="73"/>
    </row>
    <row r="445" spans="1:10">
      <c r="A445">
        <f t="shared" si="7"/>
        <v>2016</v>
      </c>
      <c r="B445" s="31">
        <v>-5.0735344481736278E-2</v>
      </c>
      <c r="C445" s="31">
        <v>1.8200754044233009E-2</v>
      </c>
      <c r="D445" s="31">
        <v>1.7884341374735897E-2</v>
      </c>
      <c r="E445" s="31"/>
      <c r="F445" s="72"/>
      <c r="G445" s="72"/>
      <c r="H445" s="72"/>
      <c r="J445" s="73"/>
    </row>
    <row r="446" spans="1:10">
      <c r="A446">
        <f t="shared" ref="A446:A452" si="11">A445+1</f>
        <v>2017</v>
      </c>
      <c r="B446" s="31">
        <v>1.7884341374735897E-2</v>
      </c>
      <c r="C446" s="31">
        <v>9.8316198188535195E-3</v>
      </c>
      <c r="D446" s="31">
        <v>5.6178724645703677E-2</v>
      </c>
      <c r="E446" s="31"/>
      <c r="F446" s="72"/>
      <c r="G446" s="72"/>
      <c r="H446" s="72"/>
      <c r="J446" s="73"/>
    </row>
    <row r="447" spans="1:10">
      <c r="A447">
        <f t="shared" si="11"/>
        <v>2018</v>
      </c>
      <c r="B447" s="31">
        <v>5.6178724645703677E-2</v>
      </c>
      <c r="C447" s="31">
        <v>-9.1776955767217297E-2</v>
      </c>
      <c r="D447" s="31">
        <v>7.8684404731036967E-2</v>
      </c>
      <c r="E447" s="31"/>
      <c r="F447" s="72"/>
      <c r="G447" s="72"/>
      <c r="H447" s="72"/>
      <c r="J447" s="73"/>
    </row>
    <row r="448" spans="1:10">
      <c r="A448">
        <f t="shared" si="11"/>
        <v>2019</v>
      </c>
      <c r="B448" s="31">
        <v>7.8684404731036967E-2</v>
      </c>
      <c r="C448" s="31">
        <v>2.8589803182446302E-2</v>
      </c>
      <c r="D448" s="31">
        <v>-1.6280898111292685E-3</v>
      </c>
      <c r="E448" s="31"/>
      <c r="F448" s="72"/>
      <c r="G448" s="72"/>
      <c r="H448" s="72"/>
      <c r="J448" s="73"/>
    </row>
    <row r="449" spans="1:10">
      <c r="A449">
        <f t="shared" si="11"/>
        <v>2020</v>
      </c>
      <c r="B449" s="31">
        <v>-1.6280898111292685E-3</v>
      </c>
      <c r="C449" s="31">
        <v>3.7121406659432372E-2</v>
      </c>
      <c r="D449" s="31">
        <v>-1.1136640158463601E-2</v>
      </c>
      <c r="E449" s="31"/>
      <c r="F449" s="72"/>
      <c r="G449" s="72"/>
      <c r="H449" s="72"/>
      <c r="J449" s="73"/>
    </row>
    <row r="450" spans="1:10">
      <c r="A450">
        <f t="shared" si="11"/>
        <v>2021</v>
      </c>
      <c r="B450" s="31">
        <v>-1.1136640158463601E-2</v>
      </c>
      <c r="C450" s="31">
        <v>4.3612874972629799E-2</v>
      </c>
      <c r="D450" s="31">
        <v>-5.2585089106999758E-2</v>
      </c>
      <c r="E450" s="31"/>
      <c r="F450" s="72"/>
      <c r="G450" s="72"/>
      <c r="H450" s="72"/>
      <c r="J450" s="73"/>
    </row>
    <row r="451" spans="1:10">
      <c r="A451">
        <f t="shared" si="11"/>
        <v>2022</v>
      </c>
      <c r="B451" s="31">
        <v>-5.2585089106999758E-2</v>
      </c>
      <c r="C451" s="31">
        <v>-5.897144929916108E-2</v>
      </c>
      <c r="D451" s="31">
        <v>6.1752832400052068E-2</v>
      </c>
      <c r="E451" s="31"/>
      <c r="F451" s="72"/>
      <c r="G451" s="72"/>
      <c r="H451" s="72"/>
      <c r="J451" s="73"/>
    </row>
    <row r="452" spans="1:10">
      <c r="A452">
        <f t="shared" si="11"/>
        <v>2023</v>
      </c>
      <c r="B452" s="31">
        <v>6.1752832400052068E-2</v>
      </c>
      <c r="C452" s="31">
        <v>4.4229169403213746E-2</v>
      </c>
      <c r="D452" s="23" t="s">
        <v>854</v>
      </c>
      <c r="E452" s="72"/>
      <c r="F452" s="72"/>
      <c r="G452" s="72"/>
      <c r="H452" s="72"/>
      <c r="J452" s="73"/>
    </row>
    <row r="453" spans="1:10">
      <c r="A453" s="71"/>
      <c r="B453" s="74"/>
      <c r="C453" s="74"/>
      <c r="D453" s="74"/>
      <c r="E453" s="72"/>
      <c r="F453" s="72"/>
      <c r="G453" s="72"/>
      <c r="H453" s="72"/>
      <c r="J453" s="73"/>
    </row>
    <row r="454" spans="1:10">
      <c r="A454" t="s">
        <v>853</v>
      </c>
      <c r="B454" t="s">
        <v>852</v>
      </c>
      <c r="C454" s="74" t="s">
        <v>850</v>
      </c>
      <c r="D454" s="74" t="s">
        <v>851</v>
      </c>
      <c r="E454" s="72"/>
      <c r="F454" s="72"/>
      <c r="G454" s="72"/>
      <c r="H454" s="72"/>
      <c r="J454" s="73"/>
    </row>
    <row r="455" spans="1:10">
      <c r="A455">
        <v>1950</v>
      </c>
      <c r="B455" s="31">
        <v>1.548540798094113E-2</v>
      </c>
      <c r="C455" s="31">
        <v>4.7155304971809232E-2</v>
      </c>
      <c r="D455" s="31">
        <v>6.0205580029368599E-2</v>
      </c>
      <c r="E455" s="72"/>
      <c r="F455" t="s">
        <v>879</v>
      </c>
      <c r="G455" s="23" t="s">
        <v>876</v>
      </c>
      <c r="J455" s="73"/>
    </row>
    <row r="456" spans="1:10">
      <c r="A456">
        <v>1951</v>
      </c>
      <c r="B456" s="31">
        <v>6.0205580029368599E-2</v>
      </c>
      <c r="C456" s="31">
        <v>3.8898601398601428E-2</v>
      </c>
      <c r="D456" s="31">
        <v>1.5565839293226798E-2</v>
      </c>
      <c r="E456" s="72"/>
      <c r="F456" t="s">
        <v>873</v>
      </c>
      <c r="G456">
        <f>COUNTIF(D455:D488,"&lt;0")</f>
        <v>13</v>
      </c>
      <c r="H456" s="85">
        <f>G456/G458</f>
        <v>0.38235294117647056</v>
      </c>
      <c r="J456" s="73"/>
    </row>
    <row r="457" spans="1:10">
      <c r="A457">
        <v>1952</v>
      </c>
      <c r="B457" s="31">
        <v>1.5565839293226798E-2</v>
      </c>
      <c r="C457" s="31">
        <v>3.5463756819953243E-2</v>
      </c>
      <c r="D457" s="31">
        <v>-7.1509220925856706E-3</v>
      </c>
      <c r="E457" s="72"/>
      <c r="F457" t="s">
        <v>874</v>
      </c>
      <c r="G457">
        <f>COUNTIF(D455:D488,"&gt;0")</f>
        <v>21</v>
      </c>
      <c r="H457" s="85">
        <f>G457/G458</f>
        <v>0.61764705882352944</v>
      </c>
      <c r="J457" s="73"/>
    </row>
    <row r="458" spans="1:10">
      <c r="A458">
        <v>1954</v>
      </c>
      <c r="B458" s="31">
        <v>5.118903667875855E-2</v>
      </c>
      <c r="C458" s="31">
        <v>5.081775700934564E-2</v>
      </c>
      <c r="D458" s="31">
        <v>1.8065591995553243E-2</v>
      </c>
      <c r="E458" s="72"/>
      <c r="F458" t="s">
        <v>877</v>
      </c>
      <c r="G458">
        <f>SUM(G456:G457)</f>
        <v>34</v>
      </c>
      <c r="H458" s="86">
        <f>SUM(H456:H457)</f>
        <v>1</v>
      </c>
      <c r="J458" s="73"/>
    </row>
    <row r="459" spans="1:10">
      <c r="A459">
        <v>1958</v>
      </c>
      <c r="B459" s="31">
        <v>4.2760690172543157E-2</v>
      </c>
      <c r="C459" s="31">
        <v>5.2019817073170813E-2</v>
      </c>
      <c r="D459" s="31">
        <v>4.3470385799674336E-3</v>
      </c>
      <c r="E459" s="72"/>
      <c r="F459" s="72"/>
      <c r="G459" s="72"/>
      <c r="H459" s="72"/>
      <c r="J459" s="73"/>
    </row>
    <row r="460" spans="1:10">
      <c r="A460">
        <v>1959</v>
      </c>
      <c r="B460" s="31">
        <v>4.3470385799674336E-3</v>
      </c>
      <c r="C460" s="31">
        <v>2.7625257378174322E-2</v>
      </c>
      <c r="D460" s="31">
        <v>-7.1464351310736363E-2</v>
      </c>
      <c r="E460" s="72"/>
      <c r="F460" s="72"/>
      <c r="G460" s="72"/>
      <c r="H460" s="72"/>
      <c r="J460" s="73"/>
    </row>
    <row r="461" spans="1:10">
      <c r="A461">
        <v>1961</v>
      </c>
      <c r="B461" s="31">
        <v>6.3156083290311513E-2</v>
      </c>
      <c r="C461" s="31">
        <v>3.2249018508132923E-3</v>
      </c>
      <c r="D461" s="31">
        <v>-3.7875611460517038E-2</v>
      </c>
      <c r="E461" s="72"/>
      <c r="F461" s="72"/>
      <c r="G461" s="72"/>
      <c r="H461" s="72"/>
      <c r="J461" s="73"/>
    </row>
    <row r="462" spans="1:10">
      <c r="A462">
        <v>1963</v>
      </c>
      <c r="B462" s="31">
        <v>4.912836767036452E-2</v>
      </c>
      <c r="C462" s="31">
        <v>2.4443534070735927E-2</v>
      </c>
      <c r="D462" s="31">
        <v>2.6926153025859909E-2</v>
      </c>
      <c r="E462" s="72"/>
      <c r="F462" s="72"/>
      <c r="G462" s="72"/>
      <c r="H462" s="72"/>
      <c r="J462" s="73"/>
    </row>
    <row r="463" spans="1:10">
      <c r="A463">
        <v>1964</v>
      </c>
      <c r="B463" s="31">
        <v>2.6926153025859909E-2</v>
      </c>
      <c r="C463" s="31">
        <v>3.9090262970859786E-3</v>
      </c>
      <c r="D463" s="31">
        <v>3.3156342182890881E-2</v>
      </c>
      <c r="E463" s="72"/>
      <c r="F463" s="72"/>
      <c r="G463" s="72"/>
      <c r="H463" s="72"/>
      <c r="J463" s="73"/>
    </row>
    <row r="464" spans="1:10">
      <c r="A464">
        <v>1965</v>
      </c>
      <c r="B464" s="31">
        <v>3.3156342182890881E-2</v>
      </c>
      <c r="C464" s="31">
        <v>8.9509878834189219E-3</v>
      </c>
      <c r="D464" s="31">
        <v>4.8685491723465171E-3</v>
      </c>
      <c r="F464" s="72"/>
      <c r="G464" s="72"/>
      <c r="J464" s="73"/>
    </row>
    <row r="465" spans="1:10">
      <c r="A465">
        <v>1967</v>
      </c>
      <c r="B465" s="31">
        <v>7.8177517739325297E-2</v>
      </c>
      <c r="C465" s="31">
        <v>2.6276595744680838E-2</v>
      </c>
      <c r="D465" s="31">
        <v>-4.3847828340416749E-2</v>
      </c>
      <c r="G465" s="72"/>
      <c r="J465" s="73"/>
    </row>
    <row r="466" spans="1:10">
      <c r="A466">
        <v>1971</v>
      </c>
      <c r="B466" s="31">
        <v>4.0477482365707973E-2</v>
      </c>
      <c r="C466" s="31">
        <v>8.617938078519001E-2</v>
      </c>
      <c r="D466" s="31">
        <v>1.8121265550004841E-2</v>
      </c>
      <c r="J466" s="73"/>
    </row>
    <row r="467" spans="1:10">
      <c r="A467">
        <v>1972</v>
      </c>
      <c r="B467" s="31">
        <v>1.8121265550004841E-2</v>
      </c>
      <c r="C467" s="31">
        <v>1.1828233479043417E-2</v>
      </c>
      <c r="D467" s="31">
        <v>-1.7111393477340076E-2</v>
      </c>
      <c r="J467" s="73"/>
    </row>
    <row r="468" spans="1:10">
      <c r="A468">
        <v>1976</v>
      </c>
      <c r="B468" s="31">
        <v>0.11830579886905424</v>
      </c>
      <c r="C468" s="31">
        <v>5.2497551420176293E-2</v>
      </c>
      <c r="D468" s="31">
        <v>-5.0530429927414786E-2</v>
      </c>
      <c r="J468" s="73"/>
    </row>
    <row r="469" spans="1:10">
      <c r="A469">
        <v>1979</v>
      </c>
      <c r="B469" s="31">
        <v>3.9746124232650164E-2</v>
      </c>
      <c r="C469" s="31">
        <v>1.6767143933685016E-2</v>
      </c>
      <c r="D469" s="31">
        <v>5.7624606262738548E-2</v>
      </c>
      <c r="J469" s="73"/>
    </row>
    <row r="470" spans="1:10">
      <c r="A470">
        <v>1985</v>
      </c>
      <c r="B470" s="31">
        <v>7.4085147093996565E-2</v>
      </c>
      <c r="C470" s="31">
        <v>4.5061087203838425E-2</v>
      </c>
      <c r="D470" s="31">
        <v>2.3665278303672851E-3</v>
      </c>
      <c r="J470" s="73"/>
    </row>
    <row r="471" spans="1:10">
      <c r="A471">
        <v>1987</v>
      </c>
      <c r="B471" s="31">
        <v>0.13176694057893215</v>
      </c>
      <c r="C471" s="31">
        <v>7.2861485019539735E-2</v>
      </c>
      <c r="D471" s="31">
        <v>4.0432248664400115E-2</v>
      </c>
      <c r="J471" s="73"/>
    </row>
    <row r="472" spans="1:10">
      <c r="A472">
        <v>1988</v>
      </c>
      <c r="B472" s="31">
        <v>4.0432248664400115E-2</v>
      </c>
      <c r="C472" s="31">
        <v>1.4687614176105366E-2</v>
      </c>
      <c r="D472" s="31">
        <v>7.1114791876710354E-2</v>
      </c>
      <c r="J472" s="73"/>
    </row>
    <row r="473" spans="1:10">
      <c r="A473">
        <v>1989</v>
      </c>
      <c r="B473" s="31">
        <v>7.1114791876710354E-2</v>
      </c>
      <c r="C473" s="31">
        <v>2.1416803953871407E-2</v>
      </c>
      <c r="D473" s="31">
        <v>-6.8817204301075255E-2</v>
      </c>
      <c r="J473" s="73"/>
    </row>
    <row r="474" spans="1:10">
      <c r="A474">
        <v>1991</v>
      </c>
      <c r="B474" s="31">
        <v>4.1517776028102409E-2</v>
      </c>
      <c r="C474" s="31">
        <v>0.11158786845050889</v>
      </c>
      <c r="D474" s="31">
        <v>-1.9923757462418191E-2</v>
      </c>
      <c r="E474" s="72"/>
      <c r="G474" s="72"/>
      <c r="J474" s="73"/>
    </row>
    <row r="475" spans="1:10">
      <c r="A475">
        <v>1993</v>
      </c>
      <c r="B475" s="31">
        <v>7.0459709439764824E-3</v>
      </c>
      <c r="C475" s="31">
        <v>1.0091166980662137E-2</v>
      </c>
      <c r="D475" s="31">
        <v>3.2500803944688662E-2</v>
      </c>
      <c r="E475" s="72"/>
      <c r="F475" s="72"/>
      <c r="G475" s="72"/>
      <c r="J475" s="73"/>
    </row>
    <row r="476" spans="1:10">
      <c r="A476">
        <v>1994</v>
      </c>
      <c r="B476" s="31">
        <v>3.2500803944688662E-2</v>
      </c>
      <c r="C476" s="31">
        <v>1.2299146994643885E-2</v>
      </c>
      <c r="D476" s="31">
        <v>2.4277658022514064E-2</v>
      </c>
      <c r="E476" s="72"/>
      <c r="F476" s="72"/>
      <c r="G476" s="72"/>
      <c r="H476" s="72"/>
      <c r="J476" s="73"/>
    </row>
    <row r="477" spans="1:10">
      <c r="A477">
        <v>1995</v>
      </c>
      <c r="B477" s="31">
        <v>2.4277658022514064E-2</v>
      </c>
      <c r="C477" s="31">
        <v>1.7443877298181188E-2</v>
      </c>
      <c r="D477" s="31">
        <v>3.2617342879872765E-2</v>
      </c>
      <c r="E477" s="72"/>
      <c r="F477" s="72"/>
      <c r="G477" s="72"/>
      <c r="H477" s="72"/>
      <c r="J477" s="73"/>
    </row>
    <row r="478" spans="1:10">
      <c r="A478">
        <v>1997</v>
      </c>
      <c r="B478" s="31">
        <v>6.1317061317061258E-2</v>
      </c>
      <c r="C478" s="31">
        <v>1.573163073058402E-2</v>
      </c>
      <c r="D478" s="31">
        <v>1.015013962882436E-2</v>
      </c>
      <c r="E478" s="72"/>
      <c r="F478" s="72"/>
      <c r="G478" s="72"/>
      <c r="H478" s="72"/>
      <c r="J478" s="73"/>
    </row>
    <row r="479" spans="1:10">
      <c r="A479">
        <v>1998</v>
      </c>
      <c r="B479" s="31">
        <v>1.015013962882436E-2</v>
      </c>
      <c r="C479" s="31">
        <v>5.6375308302467196E-2</v>
      </c>
      <c r="D479" s="31">
        <v>4.1009412396378286E-2</v>
      </c>
      <c r="E479" s="72"/>
      <c r="F479" s="72"/>
      <c r="G479" s="72"/>
      <c r="H479" s="72"/>
      <c r="J479" s="73"/>
    </row>
    <row r="480" spans="1:10">
      <c r="A480">
        <v>1999</v>
      </c>
      <c r="B480" s="31">
        <v>4.1009412396378286E-2</v>
      </c>
      <c r="C480" s="31">
        <v>5.7843920772404196E-2</v>
      </c>
      <c r="D480" s="31">
        <v>-5.0903522205206712E-2</v>
      </c>
      <c r="E480" s="72"/>
      <c r="F480" s="72"/>
      <c r="G480" s="72"/>
      <c r="H480" s="72"/>
      <c r="J480" s="73"/>
    </row>
    <row r="481" spans="1:10">
      <c r="A481">
        <v>2001</v>
      </c>
      <c r="B481" s="31">
        <v>3.4636592238010133E-2</v>
      </c>
      <c r="C481" s="31">
        <v>7.573829479134566E-3</v>
      </c>
      <c r="D481" s="31">
        <v>-1.5573827607832104E-2</v>
      </c>
      <c r="E481" s="72"/>
      <c r="F481" s="72"/>
      <c r="G481" s="72"/>
      <c r="H481" s="72"/>
      <c r="J481" s="73"/>
    </row>
    <row r="482" spans="1:10">
      <c r="A482">
        <v>2004</v>
      </c>
      <c r="B482" s="31">
        <v>1.7276422764227674E-2</v>
      </c>
      <c r="C482" s="31">
        <v>3.2458128162750795E-2</v>
      </c>
      <c r="D482" s="31">
        <v>-2.5290448214403665E-2</v>
      </c>
      <c r="E482" s="72"/>
      <c r="F482" s="72"/>
      <c r="G482" s="72"/>
      <c r="H482" s="72"/>
      <c r="J482" s="73"/>
    </row>
    <row r="483" spans="1:10">
      <c r="A483">
        <v>2006</v>
      </c>
      <c r="B483" s="31">
        <v>2.5466838635252998E-2</v>
      </c>
      <c r="C483" s="31">
        <v>1.2615751483260993E-2</v>
      </c>
      <c r="D483" s="31">
        <v>1.4059084819854795E-2</v>
      </c>
      <c r="E483" s="72"/>
      <c r="F483" s="72"/>
      <c r="G483" s="72"/>
      <c r="H483" s="72"/>
      <c r="J483" s="73"/>
    </row>
    <row r="484" spans="1:10">
      <c r="A484">
        <v>2011</v>
      </c>
      <c r="B484" s="31">
        <v>2.2645590152984788E-2</v>
      </c>
      <c r="C484" s="31">
        <v>8.5327516520176047E-3</v>
      </c>
      <c r="D484" s="31">
        <v>4.3583015267175715E-2</v>
      </c>
      <c r="E484" s="72"/>
      <c r="F484" s="72"/>
      <c r="G484" s="72"/>
      <c r="H484" s="72"/>
      <c r="J484" s="73"/>
    </row>
    <row r="485" spans="1:10">
      <c r="A485">
        <v>2012</v>
      </c>
      <c r="B485" s="31">
        <v>4.3583015267175715E-2</v>
      </c>
      <c r="C485" s="31">
        <v>7.0683105254981645E-3</v>
      </c>
      <c r="D485" s="31">
        <v>5.0428063581991069E-2</v>
      </c>
      <c r="E485" s="72"/>
      <c r="F485" s="72"/>
      <c r="G485" s="72"/>
      <c r="H485" s="72"/>
      <c r="J485" s="73"/>
    </row>
    <row r="486" spans="1:10">
      <c r="A486">
        <v>2013</v>
      </c>
      <c r="B486" s="31">
        <v>5.0428063581991069E-2</v>
      </c>
      <c r="C486" s="31">
        <v>2.3562833299184276E-2</v>
      </c>
      <c r="D486" s="31">
        <v>-3.5582895107013776E-2</v>
      </c>
      <c r="E486" s="72"/>
      <c r="F486" s="72"/>
      <c r="G486" s="72"/>
      <c r="H486" s="72"/>
      <c r="J486" s="73"/>
    </row>
    <row r="487" spans="1:10">
      <c r="A487">
        <v>2017</v>
      </c>
      <c r="B487" s="31">
        <v>1.7884341374735897E-2</v>
      </c>
      <c r="C487" s="31">
        <v>9.8316198188535195E-3</v>
      </c>
      <c r="D487" s="31">
        <v>5.6178724645703677E-2</v>
      </c>
      <c r="E487" s="72"/>
      <c r="F487" s="72"/>
      <c r="G487" s="72"/>
      <c r="H487" s="72"/>
      <c r="J487" s="73"/>
    </row>
    <row r="488" spans="1:10">
      <c r="A488">
        <v>2019</v>
      </c>
      <c r="B488" s="31">
        <v>7.8684404731036967E-2</v>
      </c>
      <c r="C488" s="31">
        <v>2.8589803182446302E-2</v>
      </c>
      <c r="D488" s="31">
        <v>-1.6280898111292685E-3</v>
      </c>
      <c r="E488" s="72"/>
      <c r="F488" s="72"/>
      <c r="G488" s="72"/>
      <c r="H488" s="72"/>
      <c r="J488" s="73"/>
    </row>
    <row r="489" spans="1:10">
      <c r="A489">
        <v>2023</v>
      </c>
      <c r="B489" s="31">
        <v>6.1752832400052068E-2</v>
      </c>
      <c r="C489" s="31">
        <v>4.0901528087919768E-2</v>
      </c>
      <c r="E489" s="72"/>
      <c r="F489" s="72"/>
      <c r="G489" s="72"/>
      <c r="H489" s="72"/>
      <c r="J489" s="73"/>
    </row>
    <row r="490" spans="1:10">
      <c r="A490" s="71"/>
      <c r="B490" s="74"/>
      <c r="C490" s="74"/>
      <c r="D490" s="74"/>
      <c r="E490" s="72"/>
      <c r="F490" s="72"/>
      <c r="G490" s="72"/>
      <c r="H490" s="72"/>
      <c r="J490" s="73"/>
    </row>
    <row r="491" spans="1:10">
      <c r="A491" s="71"/>
      <c r="B491" s="74"/>
      <c r="C491" s="74"/>
      <c r="D491" s="74"/>
      <c r="E491" s="72"/>
      <c r="F491" s="72"/>
      <c r="G491" s="72"/>
      <c r="H491" s="72"/>
      <c r="J491" s="73"/>
    </row>
    <row r="492" spans="1:10">
      <c r="A492" s="71"/>
      <c r="B492" s="74"/>
      <c r="C492" s="74"/>
      <c r="D492" s="74"/>
      <c r="E492" s="72"/>
      <c r="F492" s="72"/>
      <c r="G492" s="72"/>
      <c r="H492" s="72"/>
      <c r="J492" s="73"/>
    </row>
    <row r="493" spans="1:10">
      <c r="A493" s="71"/>
      <c r="B493" s="74"/>
      <c r="C493" s="74"/>
      <c r="D493" s="74"/>
      <c r="E493" s="72"/>
      <c r="F493" s="72"/>
      <c r="G493" s="72"/>
      <c r="H493" s="72"/>
      <c r="J493" s="73"/>
    </row>
    <row r="494" spans="1:10">
      <c r="A494" s="71"/>
      <c r="B494" s="74"/>
      <c r="C494" s="74"/>
      <c r="D494" s="74"/>
      <c r="E494" s="72"/>
      <c r="F494" s="72"/>
      <c r="G494" s="72"/>
      <c r="H494" s="72"/>
      <c r="J494" s="73"/>
    </row>
    <row r="495" spans="1:10">
      <c r="A495" s="71"/>
      <c r="B495" s="74"/>
      <c r="C495" s="74"/>
      <c r="D495" s="74"/>
      <c r="E495" s="72"/>
      <c r="F495" s="72"/>
      <c r="G495" s="72"/>
      <c r="H495" s="72"/>
      <c r="J495" s="73"/>
    </row>
    <row r="496" spans="1:10">
      <c r="A496" s="71"/>
      <c r="B496" s="74"/>
      <c r="C496" s="74"/>
      <c r="D496" s="74"/>
      <c r="E496" s="72"/>
      <c r="F496" s="72"/>
      <c r="G496" s="72"/>
      <c r="H496" s="72"/>
      <c r="J496" s="73"/>
    </row>
    <row r="497" spans="1:10">
      <c r="A497" s="71"/>
      <c r="B497" s="74"/>
      <c r="C497" s="74"/>
      <c r="D497" s="74"/>
      <c r="E497" s="72"/>
      <c r="F497" s="72"/>
      <c r="G497" s="72"/>
      <c r="H497" s="72"/>
      <c r="J497" s="73"/>
    </row>
    <row r="498" spans="1:10">
      <c r="A498" s="71"/>
      <c r="B498" s="74"/>
      <c r="C498" s="74"/>
      <c r="D498" s="74"/>
      <c r="E498" s="72"/>
      <c r="F498" s="72"/>
      <c r="G498" s="72"/>
      <c r="H498" s="72"/>
      <c r="J498" s="73"/>
    </row>
    <row r="499" spans="1:10">
      <c r="A499" s="71"/>
      <c r="B499" s="74"/>
      <c r="C499" s="74"/>
      <c r="D499" s="74"/>
      <c r="E499" s="72"/>
      <c r="F499" s="72"/>
      <c r="G499" s="72"/>
      <c r="H499" s="72"/>
      <c r="J499" s="73"/>
    </row>
    <row r="500" spans="1:10">
      <c r="A500" s="71"/>
      <c r="B500" s="74"/>
      <c r="C500" s="74"/>
      <c r="D500" s="74"/>
      <c r="E500" s="72"/>
      <c r="F500" s="72"/>
      <c r="G500" s="72"/>
      <c r="H500" s="72"/>
      <c r="J500" s="73"/>
    </row>
    <row r="501" spans="1:10">
      <c r="A501" s="71"/>
      <c r="B501" s="74"/>
      <c r="C501" s="74"/>
      <c r="D501" s="74"/>
      <c r="E501" s="72"/>
      <c r="F501" s="72"/>
      <c r="G501" s="72"/>
      <c r="H501" s="72"/>
      <c r="J501" s="73"/>
    </row>
    <row r="502" spans="1:10">
      <c r="A502" s="71"/>
      <c r="B502" s="74"/>
      <c r="C502" s="74"/>
      <c r="D502" s="74"/>
      <c r="E502" s="72"/>
      <c r="F502" s="72"/>
      <c r="G502" s="72"/>
      <c r="H502" s="72"/>
      <c r="J502" s="73"/>
    </row>
    <row r="503" spans="1:10">
      <c r="A503" s="71"/>
      <c r="B503" s="74"/>
      <c r="C503" s="74"/>
      <c r="D503" s="74"/>
      <c r="E503" s="72"/>
      <c r="F503" s="72"/>
      <c r="G503" s="72"/>
      <c r="H503" s="72"/>
      <c r="J503" s="73"/>
    </row>
    <row r="504" spans="1:10">
      <c r="A504" s="71"/>
      <c r="B504" s="74"/>
      <c r="C504" s="74"/>
      <c r="D504" s="74"/>
      <c r="E504" s="72"/>
      <c r="F504" s="72"/>
      <c r="G504" s="72"/>
      <c r="H504" s="72"/>
      <c r="J504" s="73"/>
    </row>
    <row r="505" spans="1:10">
      <c r="A505" s="71"/>
      <c r="B505" s="74"/>
      <c r="C505" s="74"/>
      <c r="D505" s="74"/>
      <c r="E505" s="72"/>
      <c r="F505" s="72"/>
      <c r="G505" s="72"/>
      <c r="H505" s="72"/>
      <c r="J505" s="73"/>
    </row>
    <row r="506" spans="1:10">
      <c r="A506" s="71"/>
      <c r="B506" s="74"/>
      <c r="C506" s="74"/>
      <c r="D506" s="74"/>
      <c r="E506" s="72"/>
      <c r="F506" s="72"/>
      <c r="G506" s="72"/>
      <c r="H506" s="72"/>
      <c r="J506" s="73"/>
    </row>
    <row r="507" spans="1:10">
      <c r="A507" s="71"/>
      <c r="B507" s="74"/>
      <c r="C507" s="74"/>
      <c r="D507" s="74"/>
      <c r="E507" s="72"/>
      <c r="F507" s="72"/>
      <c r="G507" s="72"/>
      <c r="H507" s="72"/>
      <c r="J507" s="73"/>
    </row>
    <row r="508" spans="1:10">
      <c r="A508" s="71"/>
      <c r="B508" s="74"/>
      <c r="C508" s="74"/>
      <c r="D508" s="74"/>
      <c r="E508" s="72"/>
      <c r="F508" s="72"/>
      <c r="G508" s="72"/>
      <c r="H508" s="72"/>
      <c r="J508" s="73"/>
    </row>
    <row r="509" spans="1:10">
      <c r="A509" s="71"/>
      <c r="B509" s="74"/>
      <c r="C509" s="74"/>
      <c r="D509" s="74"/>
      <c r="E509" s="72"/>
      <c r="F509" s="72"/>
      <c r="G509" s="72"/>
      <c r="H509" s="72"/>
      <c r="J509" s="73"/>
    </row>
    <row r="510" spans="1:10">
      <c r="A510" s="71"/>
      <c r="B510" s="74"/>
      <c r="C510" s="74"/>
      <c r="D510" s="74"/>
      <c r="E510" s="72"/>
      <c r="F510" s="72"/>
      <c r="G510" s="72"/>
      <c r="H510" s="72"/>
      <c r="J510" s="73"/>
    </row>
    <row r="511" spans="1:10">
      <c r="A511" s="71"/>
      <c r="B511" s="74"/>
      <c r="C511" s="74"/>
      <c r="D511" s="74"/>
      <c r="E511" s="72"/>
      <c r="F511" s="72"/>
      <c r="G511" s="72"/>
      <c r="H511" s="72"/>
      <c r="J511" s="73"/>
    </row>
    <row r="512" spans="1:10">
      <c r="A512" s="71"/>
      <c r="B512" s="74"/>
      <c r="C512" s="74"/>
      <c r="D512" s="74"/>
      <c r="E512" s="72"/>
      <c r="F512" s="72"/>
      <c r="G512" s="72"/>
      <c r="H512" s="72"/>
      <c r="J512" s="73"/>
    </row>
    <row r="513" spans="1:10">
      <c r="A513" s="71"/>
      <c r="B513" s="74"/>
      <c r="C513" s="74"/>
      <c r="D513" s="74"/>
      <c r="E513" s="72"/>
      <c r="F513" s="72"/>
      <c r="G513" s="72"/>
      <c r="H513" s="72"/>
      <c r="J513" s="73"/>
    </row>
    <row r="514" spans="1:10">
      <c r="A514" s="71"/>
      <c r="B514" s="74"/>
      <c r="C514" s="74"/>
      <c r="D514" s="74"/>
      <c r="E514" s="72"/>
      <c r="F514" s="72"/>
      <c r="G514" s="72"/>
      <c r="H514" s="72"/>
      <c r="J514" s="73"/>
    </row>
    <row r="515" spans="1:10">
      <c r="A515" s="71"/>
      <c r="B515" s="74"/>
      <c r="C515" s="74"/>
      <c r="D515" s="74"/>
      <c r="E515" s="72"/>
      <c r="F515" s="72"/>
      <c r="G515" s="72"/>
      <c r="H515" s="72"/>
      <c r="J515" s="73"/>
    </row>
    <row r="516" spans="1:10">
      <c r="A516" s="71"/>
      <c r="B516" s="74"/>
      <c r="C516" s="74"/>
      <c r="D516" s="74"/>
      <c r="E516" s="72"/>
      <c r="F516" s="72"/>
      <c r="G516" s="72"/>
      <c r="H516" s="72"/>
      <c r="J516" s="73"/>
    </row>
    <row r="517" spans="1:10">
      <c r="A517" s="71"/>
      <c r="B517" s="74"/>
      <c r="C517" s="74"/>
      <c r="D517" s="74"/>
      <c r="E517" s="72"/>
      <c r="F517" s="72"/>
      <c r="G517" s="72"/>
      <c r="H517" s="72"/>
      <c r="J517" s="73"/>
    </row>
    <row r="518" spans="1:10">
      <c r="A518" s="71"/>
      <c r="B518" s="74"/>
      <c r="C518" s="74"/>
      <c r="D518" s="74"/>
      <c r="E518" s="72"/>
      <c r="F518" s="72"/>
      <c r="G518" s="72"/>
      <c r="H518" s="72"/>
      <c r="J518" s="73"/>
    </row>
    <row r="519" spans="1:10">
      <c r="A519" s="71"/>
      <c r="B519" s="74"/>
      <c r="C519" s="74"/>
      <c r="D519" s="74"/>
      <c r="E519" s="72"/>
      <c r="F519" s="72"/>
      <c r="G519" s="72"/>
      <c r="H519" s="72"/>
      <c r="J519" s="73"/>
    </row>
    <row r="520" spans="1:10">
      <c r="A520" s="71"/>
      <c r="B520" s="74"/>
      <c r="C520" s="74"/>
      <c r="D520" s="74"/>
      <c r="E520" s="72"/>
      <c r="F520" s="72"/>
      <c r="G520" s="72"/>
      <c r="H520" s="72"/>
      <c r="J520" s="73"/>
    </row>
    <row r="521" spans="1:10">
      <c r="A521" s="71"/>
      <c r="B521" s="74"/>
      <c r="C521" s="74"/>
      <c r="D521" s="74"/>
      <c r="E521" s="72"/>
      <c r="F521" s="72"/>
      <c r="G521" s="72"/>
      <c r="H521" s="72"/>
      <c r="J521" s="73"/>
    </row>
    <row r="522" spans="1:10">
      <c r="A522" s="71"/>
      <c r="B522" s="74"/>
      <c r="C522" s="74"/>
      <c r="D522" s="74"/>
      <c r="E522" s="72"/>
      <c r="F522" s="72"/>
      <c r="G522" s="72"/>
      <c r="H522" s="72"/>
      <c r="J522" s="73"/>
    </row>
    <row r="523" spans="1:10">
      <c r="A523" s="71"/>
      <c r="B523" s="74"/>
      <c r="C523" s="74"/>
      <c r="D523" s="74"/>
      <c r="E523" s="72"/>
      <c r="F523" s="72"/>
      <c r="G523" s="72"/>
      <c r="H523" s="72"/>
      <c r="J523" s="73"/>
    </row>
    <row r="524" spans="1:10">
      <c r="A524" s="71"/>
      <c r="B524" s="74"/>
      <c r="C524" s="74"/>
      <c r="D524" s="74"/>
      <c r="E524" s="72"/>
      <c r="F524" s="72"/>
      <c r="G524" s="72"/>
      <c r="H524" s="72"/>
      <c r="J524" s="73"/>
    </row>
    <row r="525" spans="1:10">
      <c r="A525" s="71"/>
      <c r="B525" s="74"/>
      <c r="C525" s="74"/>
      <c r="D525" s="74"/>
      <c r="E525" s="72"/>
      <c r="F525" s="72"/>
      <c r="G525" s="72"/>
      <c r="H525" s="72"/>
      <c r="J525" s="73"/>
    </row>
    <row r="526" spans="1:10">
      <c r="A526" s="71"/>
      <c r="B526" s="74"/>
      <c r="C526" s="74"/>
      <c r="D526" s="74"/>
      <c r="E526" s="72"/>
      <c r="F526" s="72"/>
      <c r="G526" s="72"/>
      <c r="H526" s="72"/>
      <c r="J526" s="73"/>
    </row>
    <row r="527" spans="1:10">
      <c r="A527" s="71"/>
      <c r="B527" s="74"/>
      <c r="C527" s="74"/>
      <c r="D527" s="74"/>
      <c r="E527" s="72"/>
      <c r="F527" s="72"/>
      <c r="G527" s="72"/>
      <c r="H527" s="72"/>
      <c r="J527" s="73"/>
    </row>
    <row r="528" spans="1:10">
      <c r="A528" s="71"/>
      <c r="B528" s="74"/>
      <c r="C528" s="74"/>
      <c r="D528" s="74"/>
      <c r="E528" s="72"/>
      <c r="F528" s="72"/>
      <c r="G528" s="72"/>
      <c r="H528" s="72"/>
      <c r="J528" s="73"/>
    </row>
    <row r="529" spans="1:10">
      <c r="A529" s="71"/>
      <c r="B529" s="74"/>
      <c r="C529" s="74"/>
      <c r="D529" s="74"/>
      <c r="E529" s="72"/>
      <c r="F529" s="72"/>
      <c r="G529" s="72"/>
      <c r="H529" s="72"/>
      <c r="J529" s="73"/>
    </row>
    <row r="530" spans="1:10">
      <c r="A530" s="71"/>
      <c r="B530" s="74"/>
      <c r="C530" s="74"/>
      <c r="D530" s="74"/>
      <c r="E530" s="72"/>
      <c r="F530" s="72"/>
      <c r="G530" s="72"/>
      <c r="H530" s="72"/>
      <c r="J530" s="73"/>
    </row>
    <row r="531" spans="1:10">
      <c r="A531" s="71"/>
      <c r="B531" s="74"/>
      <c r="C531" s="74"/>
      <c r="D531" s="74"/>
      <c r="E531" s="72"/>
      <c r="F531" s="72"/>
      <c r="G531" s="72"/>
      <c r="H531" s="72"/>
      <c r="J531" s="73"/>
    </row>
    <row r="532" spans="1:10">
      <c r="A532" s="71"/>
      <c r="B532" s="74"/>
      <c r="C532" s="74"/>
      <c r="D532" s="74"/>
      <c r="E532" s="72"/>
      <c r="F532" s="72"/>
      <c r="G532" s="72"/>
      <c r="H532" s="72"/>
      <c r="J532" s="73"/>
    </row>
    <row r="533" spans="1:10">
      <c r="A533" s="71"/>
      <c r="B533" s="74"/>
      <c r="C533" s="74"/>
      <c r="D533" s="74"/>
      <c r="E533" s="72"/>
      <c r="F533" s="72"/>
      <c r="G533" s="72"/>
      <c r="H533" s="72"/>
      <c r="J533" s="73"/>
    </row>
    <row r="534" spans="1:10">
      <c r="A534" s="71"/>
      <c r="B534" s="74"/>
      <c r="C534" s="74"/>
      <c r="D534" s="74"/>
      <c r="E534" s="72"/>
      <c r="F534" s="72"/>
      <c r="G534" s="72"/>
      <c r="H534" s="72"/>
      <c r="J534" s="73"/>
    </row>
    <row r="535" spans="1:10">
      <c r="A535" s="71"/>
      <c r="B535" s="74"/>
      <c r="C535" s="74"/>
      <c r="D535" s="74"/>
      <c r="E535" s="72"/>
      <c r="F535" s="72"/>
      <c r="G535" s="72"/>
      <c r="H535" s="72"/>
      <c r="J535" s="73"/>
    </row>
    <row r="536" spans="1:10">
      <c r="A536" s="71"/>
      <c r="B536" s="74"/>
      <c r="C536" s="74"/>
      <c r="D536" s="74"/>
      <c r="E536" s="72"/>
      <c r="F536" s="72"/>
      <c r="G536" s="72"/>
      <c r="H536" s="72"/>
      <c r="J536" s="73"/>
    </row>
    <row r="537" spans="1:10">
      <c r="A537" s="71"/>
      <c r="B537" s="74"/>
      <c r="C537" s="74"/>
      <c r="D537" s="74"/>
      <c r="E537" s="72"/>
      <c r="F537" s="72"/>
      <c r="G537" s="72"/>
      <c r="H537" s="72"/>
      <c r="J537" s="73"/>
    </row>
    <row r="538" spans="1:10">
      <c r="A538" s="71"/>
      <c r="B538" s="74"/>
      <c r="C538" s="74"/>
      <c r="D538" s="74"/>
      <c r="E538" s="72"/>
      <c r="F538" s="72"/>
      <c r="G538" s="72"/>
      <c r="H538" s="72"/>
      <c r="J538" s="73"/>
    </row>
    <row r="539" spans="1:10">
      <c r="A539" s="71"/>
      <c r="B539" s="74"/>
      <c r="C539" s="74"/>
      <c r="D539" s="74"/>
      <c r="E539" s="72"/>
      <c r="F539" s="72"/>
      <c r="G539" s="72"/>
      <c r="H539" s="72"/>
      <c r="J539" s="73"/>
    </row>
    <row r="540" spans="1:10">
      <c r="A540" s="71"/>
      <c r="B540" s="74"/>
      <c r="C540" s="74"/>
      <c r="D540" s="74"/>
      <c r="E540" s="72"/>
      <c r="F540" s="72"/>
      <c r="G540" s="72"/>
      <c r="H540" s="72"/>
      <c r="J540" s="73"/>
    </row>
    <row r="541" spans="1:10">
      <c r="A541" s="71"/>
      <c r="B541" s="74"/>
      <c r="C541" s="74"/>
      <c r="D541" s="74"/>
      <c r="E541" s="72"/>
      <c r="F541" s="72"/>
      <c r="G541" s="72"/>
      <c r="H541" s="72"/>
      <c r="J541" s="73"/>
    </row>
    <row r="542" spans="1:10">
      <c r="A542" s="71"/>
      <c r="B542" s="74"/>
      <c r="C542" s="74"/>
      <c r="D542" s="74"/>
      <c r="E542" s="72"/>
      <c r="F542" s="72"/>
      <c r="G542" s="72"/>
      <c r="H542" s="72"/>
      <c r="J542" s="73"/>
    </row>
    <row r="543" spans="1:10">
      <c r="A543" s="71"/>
      <c r="B543" s="74"/>
      <c r="C543" s="74"/>
      <c r="D543" s="74"/>
      <c r="E543" s="72"/>
      <c r="F543" s="72"/>
      <c r="G543" s="72"/>
      <c r="H543" s="72"/>
      <c r="J543" s="73"/>
    </row>
    <row r="544" spans="1:10">
      <c r="A544" s="71"/>
      <c r="B544" s="74"/>
      <c r="C544" s="74"/>
      <c r="D544" s="74"/>
      <c r="E544" s="72"/>
      <c r="F544" s="72"/>
      <c r="G544" s="72"/>
      <c r="H544" s="72"/>
      <c r="J544" s="73"/>
    </row>
    <row r="545" spans="1:10">
      <c r="A545" s="71"/>
      <c r="B545" s="74"/>
      <c r="C545" s="74"/>
      <c r="D545" s="74"/>
      <c r="E545" s="72"/>
      <c r="F545" s="72"/>
      <c r="G545" s="72"/>
      <c r="H545" s="72"/>
      <c r="J545" s="73"/>
    </row>
    <row r="546" spans="1:10">
      <c r="A546" s="71"/>
      <c r="B546" s="74"/>
      <c r="C546" s="74"/>
      <c r="D546" s="74"/>
      <c r="E546" s="72"/>
      <c r="F546" s="72"/>
      <c r="G546" s="72"/>
      <c r="H546" s="72"/>
      <c r="J546" s="73"/>
    </row>
    <row r="547" spans="1:10">
      <c r="A547" s="71"/>
      <c r="B547" s="74"/>
      <c r="C547" s="74"/>
      <c r="D547" s="74"/>
      <c r="E547" s="72"/>
      <c r="F547" s="72"/>
      <c r="G547" s="72"/>
      <c r="H547" s="72"/>
      <c r="J547" s="73"/>
    </row>
    <row r="548" spans="1:10">
      <c r="A548" s="71"/>
      <c r="B548" s="74"/>
      <c r="C548" s="74"/>
      <c r="D548" s="74"/>
      <c r="E548" s="72"/>
      <c r="F548" s="72"/>
      <c r="G548" s="72"/>
      <c r="H548" s="72"/>
      <c r="J548" s="73"/>
    </row>
    <row r="549" spans="1:10">
      <c r="A549" s="71"/>
      <c r="B549" s="74"/>
      <c r="C549" s="74"/>
      <c r="D549" s="74"/>
      <c r="E549" s="72"/>
      <c r="F549" s="72"/>
      <c r="G549" s="72"/>
      <c r="H549" s="72"/>
      <c r="J549" s="73"/>
    </row>
    <row r="550" spans="1:10">
      <c r="A550" s="71"/>
      <c r="B550" s="74"/>
      <c r="C550" s="74"/>
      <c r="D550" s="74"/>
      <c r="E550" s="72"/>
      <c r="F550" s="72"/>
      <c r="G550" s="72"/>
      <c r="H550" s="72"/>
      <c r="J550" s="73"/>
    </row>
    <row r="551" spans="1:10">
      <c r="A551" s="71"/>
      <c r="B551" s="74"/>
      <c r="C551" s="74"/>
      <c r="D551" s="74"/>
      <c r="E551" s="72"/>
      <c r="F551" s="72"/>
      <c r="G551" s="72"/>
      <c r="H551" s="72"/>
      <c r="J551" s="73"/>
    </row>
    <row r="552" spans="1:10">
      <c r="A552" s="71"/>
      <c r="B552" s="74"/>
      <c r="C552" s="74"/>
      <c r="D552" s="74"/>
      <c r="E552" s="72"/>
      <c r="F552" s="72"/>
      <c r="G552" s="72"/>
      <c r="H552" s="72"/>
      <c r="J552" s="73"/>
    </row>
    <row r="553" spans="1:10">
      <c r="A553" s="71"/>
      <c r="B553" s="74"/>
      <c r="C553" s="74"/>
      <c r="D553" s="74"/>
      <c r="E553" s="72"/>
      <c r="F553" s="72"/>
      <c r="G553" s="72"/>
      <c r="H553" s="72"/>
      <c r="J553" s="73"/>
    </row>
    <row r="554" spans="1:10">
      <c r="A554" s="71"/>
      <c r="B554" s="74"/>
      <c r="C554" s="74"/>
      <c r="D554" s="74"/>
      <c r="E554" s="72"/>
      <c r="F554" s="72"/>
      <c r="G554" s="72"/>
      <c r="H554" s="72"/>
      <c r="J554" s="73"/>
    </row>
    <row r="555" spans="1:10">
      <c r="A555" s="71"/>
      <c r="B555" s="74"/>
      <c r="C555" s="74"/>
      <c r="D555" s="74"/>
      <c r="E555" s="72"/>
      <c r="F555" s="72"/>
      <c r="G555" s="72"/>
      <c r="H555" s="72"/>
      <c r="J555" s="73"/>
    </row>
    <row r="556" spans="1:10">
      <c r="A556" s="71"/>
      <c r="B556" s="74"/>
      <c r="C556" s="74"/>
      <c r="D556" s="74"/>
      <c r="E556" s="72"/>
      <c r="F556" s="72"/>
      <c r="G556" s="72"/>
      <c r="H556" s="72"/>
      <c r="J556" s="73"/>
    </row>
    <row r="557" spans="1:10">
      <c r="A557" s="71"/>
      <c r="B557" s="74"/>
      <c r="C557" s="74"/>
      <c r="D557" s="74"/>
      <c r="E557" s="72"/>
      <c r="F557" s="72"/>
      <c r="G557" s="72"/>
      <c r="H557" s="72"/>
      <c r="J557" s="73"/>
    </row>
    <row r="558" spans="1:10">
      <c r="A558" s="71"/>
      <c r="B558" s="74"/>
      <c r="C558" s="74"/>
      <c r="D558" s="74"/>
      <c r="E558" s="72"/>
      <c r="F558" s="72"/>
      <c r="G558" s="72"/>
      <c r="H558" s="72"/>
      <c r="J558" s="73"/>
    </row>
    <row r="559" spans="1:10">
      <c r="A559" s="71"/>
      <c r="B559" s="74"/>
      <c r="C559" s="74"/>
      <c r="D559" s="74"/>
      <c r="E559" s="72"/>
      <c r="F559" s="72"/>
      <c r="G559" s="72"/>
      <c r="H559" s="72"/>
      <c r="J559" s="73"/>
    </row>
    <row r="560" spans="1:10">
      <c r="A560" s="71"/>
      <c r="B560" s="74"/>
      <c r="C560" s="74"/>
      <c r="D560" s="74"/>
      <c r="E560" s="72"/>
      <c r="F560" s="72"/>
      <c r="G560" s="72"/>
      <c r="H560" s="72"/>
      <c r="J560" s="73"/>
    </row>
    <row r="561" spans="1:10">
      <c r="A561" s="71"/>
      <c r="B561" s="74"/>
      <c r="C561" s="74"/>
      <c r="D561" s="74"/>
      <c r="E561" s="72"/>
      <c r="F561" s="72"/>
      <c r="G561" s="72"/>
      <c r="H561" s="72"/>
      <c r="J561" s="73"/>
    </row>
    <row r="562" spans="1:10">
      <c r="A562" s="71"/>
      <c r="B562" s="74"/>
      <c r="C562" s="74"/>
      <c r="D562" s="74"/>
      <c r="E562" s="72"/>
      <c r="F562" s="72"/>
      <c r="G562" s="72"/>
      <c r="H562" s="72"/>
      <c r="J562" s="73"/>
    </row>
    <row r="563" spans="1:10">
      <c r="A563" s="71"/>
      <c r="B563" s="74"/>
      <c r="C563" s="74"/>
      <c r="D563" s="74"/>
      <c r="E563" s="72"/>
      <c r="F563" s="72"/>
      <c r="G563" s="72"/>
      <c r="H563" s="72"/>
      <c r="J563" s="73"/>
    </row>
    <row r="564" spans="1:10">
      <c r="A564" s="71"/>
      <c r="B564" s="74"/>
      <c r="C564" s="74"/>
      <c r="D564" s="74"/>
      <c r="E564" s="72"/>
      <c r="F564" s="72"/>
      <c r="G564" s="72"/>
      <c r="H564" s="72"/>
      <c r="J564" s="73"/>
    </row>
    <row r="565" spans="1:10">
      <c r="A565" s="71"/>
      <c r="B565" s="74"/>
      <c r="C565" s="74"/>
      <c r="D565" s="74"/>
      <c r="E565" s="72"/>
      <c r="F565" s="72"/>
      <c r="G565" s="72"/>
      <c r="H565" s="72"/>
      <c r="J565" s="73"/>
    </row>
    <row r="566" spans="1:10">
      <c r="A566" s="71"/>
      <c r="B566" s="74"/>
      <c r="C566" s="74"/>
      <c r="D566" s="74"/>
      <c r="E566" s="72"/>
      <c r="F566" s="72"/>
      <c r="G566" s="72"/>
      <c r="H566" s="72"/>
      <c r="J566" s="73"/>
    </row>
    <row r="567" spans="1:10">
      <c r="A567" s="71"/>
      <c r="B567" s="74"/>
      <c r="C567" s="74"/>
      <c r="D567" s="74"/>
      <c r="E567" s="72"/>
      <c r="F567" s="72"/>
      <c r="G567" s="72"/>
      <c r="H567" s="72"/>
      <c r="J567" s="73"/>
    </row>
    <row r="568" spans="1:10">
      <c r="A568" s="71"/>
      <c r="B568" s="74"/>
      <c r="C568" s="74"/>
      <c r="D568" s="74"/>
      <c r="E568" s="72"/>
      <c r="F568" s="72"/>
      <c r="G568" s="72"/>
      <c r="H568" s="72"/>
      <c r="J568" s="73"/>
    </row>
    <row r="569" spans="1:10">
      <c r="A569" s="71"/>
      <c r="B569" s="74"/>
      <c r="C569" s="74"/>
      <c r="D569" s="74"/>
      <c r="E569" s="72"/>
      <c r="F569" s="72"/>
      <c r="G569" s="72"/>
      <c r="H569" s="72"/>
      <c r="J569" s="73"/>
    </row>
    <row r="570" spans="1:10">
      <c r="A570" s="71"/>
      <c r="B570" s="74"/>
      <c r="C570" s="74"/>
      <c r="D570" s="74"/>
      <c r="E570" s="72"/>
      <c r="F570" s="72"/>
      <c r="G570" s="72"/>
      <c r="H570" s="72"/>
      <c r="J570" s="73"/>
    </row>
    <row r="571" spans="1:10">
      <c r="A571" s="71"/>
      <c r="B571" s="74"/>
      <c r="C571" s="74"/>
      <c r="D571" s="74"/>
      <c r="E571" s="72"/>
      <c r="F571" s="72"/>
      <c r="G571" s="72"/>
      <c r="H571" s="72"/>
      <c r="J571" s="73"/>
    </row>
    <row r="572" spans="1:10">
      <c r="A572" s="71"/>
      <c r="B572" s="74"/>
      <c r="C572" s="74"/>
      <c r="D572" s="74"/>
      <c r="E572" s="72"/>
      <c r="F572" s="72"/>
      <c r="G572" s="72"/>
      <c r="H572" s="72"/>
      <c r="J572" s="73"/>
    </row>
    <row r="573" spans="1:10">
      <c r="A573" s="71"/>
      <c r="B573" s="74"/>
      <c r="C573" s="74"/>
      <c r="D573" s="74"/>
      <c r="E573" s="72"/>
      <c r="F573" s="72"/>
      <c r="G573" s="72"/>
      <c r="H573" s="72"/>
      <c r="J573" s="73"/>
    </row>
    <row r="574" spans="1:10">
      <c r="A574" s="71"/>
      <c r="B574" s="74"/>
      <c r="C574" s="74"/>
      <c r="D574" s="74"/>
      <c r="E574" s="72"/>
      <c r="F574" s="72"/>
      <c r="G574" s="72"/>
      <c r="H574" s="72"/>
      <c r="J574" s="73"/>
    </row>
    <row r="575" spans="1:10">
      <c r="A575" s="71"/>
      <c r="B575" s="74"/>
      <c r="C575" s="74"/>
      <c r="D575" s="74"/>
      <c r="E575" s="72"/>
      <c r="F575" s="72"/>
      <c r="G575" s="72"/>
      <c r="H575" s="72"/>
      <c r="J575" s="73"/>
    </row>
    <row r="576" spans="1:10">
      <c r="A576" s="71"/>
      <c r="B576" s="74"/>
      <c r="C576" s="74"/>
      <c r="D576" s="74"/>
      <c r="E576" s="72"/>
      <c r="F576" s="72"/>
      <c r="G576" s="72"/>
      <c r="H576" s="72"/>
      <c r="J576" s="73"/>
    </row>
    <row r="577" spans="1:10">
      <c r="A577" s="71"/>
      <c r="B577" s="74"/>
      <c r="C577" s="74"/>
      <c r="D577" s="74"/>
      <c r="E577" s="72"/>
      <c r="F577" s="72"/>
      <c r="G577" s="72"/>
      <c r="H577" s="72"/>
      <c r="J577" s="73"/>
    </row>
    <row r="578" spans="1:10">
      <c r="A578" s="71"/>
      <c r="B578" s="74"/>
      <c r="C578" s="74"/>
      <c r="D578" s="74"/>
      <c r="E578" s="72"/>
      <c r="F578" s="72"/>
      <c r="G578" s="72"/>
      <c r="H578" s="72"/>
      <c r="J578" s="73"/>
    </row>
    <row r="579" spans="1:10">
      <c r="A579" s="71"/>
      <c r="B579" s="74"/>
      <c r="C579" s="74"/>
      <c r="D579" s="74"/>
      <c r="E579" s="72"/>
      <c r="F579" s="72"/>
      <c r="G579" s="72"/>
      <c r="H579" s="72"/>
      <c r="J579" s="73"/>
    </row>
    <row r="580" spans="1:10">
      <c r="A580" s="71"/>
      <c r="B580" s="74"/>
      <c r="C580" s="74"/>
      <c r="D580" s="74"/>
      <c r="E580" s="72"/>
      <c r="F580" s="72"/>
      <c r="G580" s="72"/>
      <c r="H580" s="72"/>
      <c r="J580" s="73"/>
    </row>
    <row r="581" spans="1:10">
      <c r="A581" s="71"/>
      <c r="B581" s="74"/>
      <c r="C581" s="74"/>
      <c r="D581" s="74"/>
      <c r="E581" s="72"/>
      <c r="F581" s="72"/>
      <c r="G581" s="72"/>
      <c r="H581" s="72"/>
      <c r="J581" s="73"/>
    </row>
    <row r="582" spans="1:10">
      <c r="A582" s="71"/>
      <c r="B582" s="74"/>
      <c r="C582" s="74"/>
      <c r="D582" s="74"/>
      <c r="E582" s="72"/>
      <c r="F582" s="72"/>
      <c r="G582" s="72"/>
      <c r="H582" s="72"/>
      <c r="J582" s="73"/>
    </row>
    <row r="583" spans="1:10">
      <c r="A583" s="71"/>
      <c r="B583" s="74"/>
      <c r="C583" s="74"/>
      <c r="D583" s="74"/>
      <c r="E583" s="72"/>
      <c r="F583" s="72"/>
      <c r="G583" s="72"/>
      <c r="H583" s="72"/>
      <c r="J583" s="73"/>
    </row>
    <row r="584" spans="1:10">
      <c r="A584" s="71"/>
      <c r="B584" s="74"/>
      <c r="C584" s="74"/>
      <c r="D584" s="74"/>
      <c r="E584" s="72"/>
      <c r="F584" s="72"/>
      <c r="G584" s="72"/>
      <c r="H584" s="72"/>
      <c r="J584" s="73"/>
    </row>
    <row r="585" spans="1:10">
      <c r="A585" s="71"/>
      <c r="B585" s="74"/>
      <c r="C585" s="74"/>
      <c r="D585" s="74"/>
      <c r="E585" s="72"/>
      <c r="F585" s="72"/>
      <c r="G585" s="72"/>
      <c r="H585" s="72"/>
      <c r="J585" s="73"/>
    </row>
    <row r="586" spans="1:10">
      <c r="A586" s="71"/>
      <c r="B586" s="74"/>
      <c r="C586" s="74"/>
      <c r="D586" s="74"/>
      <c r="E586" s="72"/>
      <c r="F586" s="72"/>
      <c r="G586" s="72"/>
      <c r="H586" s="72"/>
      <c r="J586" s="73"/>
    </row>
    <row r="587" spans="1:10">
      <c r="A587" s="71"/>
      <c r="B587" s="74"/>
      <c r="C587" s="74"/>
      <c r="D587" s="74"/>
      <c r="E587" s="72"/>
      <c r="F587" s="72"/>
      <c r="G587" s="72"/>
      <c r="H587" s="72"/>
      <c r="J587" s="73"/>
    </row>
    <row r="588" spans="1:10">
      <c r="A588" s="71"/>
      <c r="B588" s="74"/>
      <c r="C588" s="74"/>
      <c r="D588" s="74"/>
      <c r="E588" s="72"/>
      <c r="F588" s="72"/>
      <c r="G588" s="72"/>
      <c r="H588" s="72"/>
      <c r="J588" s="73"/>
    </row>
    <row r="589" spans="1:10">
      <c r="A589" s="71"/>
      <c r="B589" s="74"/>
      <c r="C589" s="74"/>
      <c r="D589" s="74"/>
      <c r="E589" s="72"/>
      <c r="F589" s="72"/>
      <c r="G589" s="72"/>
      <c r="H589" s="72"/>
      <c r="J589" s="73"/>
    </row>
    <row r="590" spans="1:10">
      <c r="A590" s="71"/>
      <c r="B590" s="74"/>
      <c r="C590" s="74"/>
      <c r="D590" s="74"/>
      <c r="E590" s="72"/>
      <c r="F590" s="72"/>
      <c r="G590" s="72"/>
      <c r="H590" s="72"/>
      <c r="J590" s="73"/>
    </row>
    <row r="591" spans="1:10">
      <c r="A591" s="71"/>
      <c r="B591" s="74"/>
      <c r="C591" s="74"/>
      <c r="D591" s="74"/>
      <c r="E591" s="72"/>
      <c r="F591" s="72"/>
      <c r="G591" s="72"/>
      <c r="H591" s="72"/>
      <c r="J591" s="73"/>
    </row>
    <row r="592" spans="1:10">
      <c r="A592" s="71"/>
      <c r="B592" s="74"/>
      <c r="C592" s="74"/>
      <c r="D592" s="74"/>
      <c r="E592" s="72"/>
      <c r="F592" s="72"/>
      <c r="G592" s="72"/>
      <c r="H592" s="72"/>
      <c r="J592" s="73"/>
    </row>
    <row r="593" spans="1:10">
      <c r="A593" s="71"/>
      <c r="B593" s="74"/>
      <c r="C593" s="74"/>
      <c r="D593" s="74"/>
      <c r="E593" s="72"/>
      <c r="F593" s="72"/>
      <c r="G593" s="72"/>
      <c r="H593" s="72"/>
      <c r="J593" s="73"/>
    </row>
    <row r="594" spans="1:10">
      <c r="A594" s="71"/>
      <c r="B594" s="74"/>
      <c r="C594" s="74"/>
      <c r="D594" s="74"/>
      <c r="E594" s="72"/>
      <c r="F594" s="72"/>
      <c r="G594" s="72"/>
      <c r="H594" s="72"/>
      <c r="J594" s="73"/>
    </row>
    <row r="595" spans="1:10">
      <c r="A595" s="71"/>
      <c r="B595" s="74"/>
      <c r="C595" s="74"/>
      <c r="D595" s="74"/>
      <c r="E595" s="72"/>
      <c r="F595" s="72"/>
      <c r="G595" s="72"/>
      <c r="H595" s="72"/>
      <c r="J595" s="73"/>
    </row>
    <row r="596" spans="1:10">
      <c r="A596" s="71"/>
      <c r="B596" s="74"/>
      <c r="C596" s="74"/>
      <c r="D596" s="74"/>
      <c r="E596" s="72"/>
      <c r="F596" s="72"/>
      <c r="G596" s="72"/>
      <c r="H596" s="72"/>
      <c r="J596" s="73"/>
    </row>
    <row r="597" spans="1:10">
      <c r="A597" s="71"/>
      <c r="B597" s="74"/>
      <c r="C597" s="74"/>
      <c r="D597" s="74"/>
      <c r="E597" s="72"/>
      <c r="F597" s="72"/>
      <c r="G597" s="72"/>
      <c r="H597" s="72"/>
      <c r="J597" s="73"/>
    </row>
    <row r="598" spans="1:10">
      <c r="A598" s="71"/>
      <c r="B598" s="74"/>
      <c r="C598" s="74"/>
      <c r="D598" s="74"/>
      <c r="E598" s="72"/>
      <c r="F598" s="72"/>
      <c r="G598" s="72"/>
      <c r="H598" s="72"/>
      <c r="J598" s="73"/>
    </row>
    <row r="599" spans="1:10">
      <c r="A599" s="71"/>
      <c r="B599" s="74"/>
      <c r="C599" s="74"/>
      <c r="D599" s="74"/>
      <c r="E599" s="72"/>
      <c r="F599" s="72"/>
      <c r="G599" s="72"/>
      <c r="H599" s="72"/>
      <c r="J599" s="73"/>
    </row>
    <row r="600" spans="1:10">
      <c r="A600" s="71"/>
      <c r="B600" s="74"/>
      <c r="C600" s="74"/>
      <c r="D600" s="74"/>
      <c r="E600" s="72"/>
      <c r="F600" s="72"/>
      <c r="G600" s="72"/>
      <c r="H600" s="72"/>
      <c r="J600" s="73"/>
    </row>
    <row r="601" spans="1:10">
      <c r="A601" s="71"/>
      <c r="B601" s="74"/>
      <c r="C601" s="74"/>
      <c r="D601" s="74"/>
      <c r="E601" s="72"/>
      <c r="F601" s="72"/>
      <c r="G601" s="72"/>
      <c r="H601" s="72"/>
      <c r="J601" s="73"/>
    </row>
    <row r="602" spans="1:10">
      <c r="A602" s="71"/>
      <c r="B602" s="74"/>
      <c r="C602" s="74"/>
      <c r="D602" s="74"/>
      <c r="E602" s="72"/>
      <c r="F602" s="72"/>
      <c r="G602" s="72"/>
      <c r="H602" s="72"/>
      <c r="J602" s="73"/>
    </row>
    <row r="603" spans="1:10">
      <c r="A603" s="71"/>
      <c r="B603" s="74"/>
      <c r="C603" s="74"/>
      <c r="D603" s="74"/>
      <c r="E603" s="72"/>
      <c r="F603" s="72"/>
      <c r="G603" s="72"/>
      <c r="H603" s="72"/>
      <c r="J603" s="73"/>
    </row>
    <row r="604" spans="1:10">
      <c r="A604" s="71"/>
      <c r="B604" s="74"/>
      <c r="C604" s="74"/>
      <c r="D604" s="74"/>
      <c r="E604" s="72"/>
      <c r="F604" s="72"/>
      <c r="G604" s="72"/>
      <c r="H604" s="72"/>
      <c r="J604" s="73"/>
    </row>
    <row r="605" spans="1:10">
      <c r="A605" s="71"/>
      <c r="B605" s="74"/>
      <c r="C605" s="74"/>
      <c r="D605" s="74"/>
      <c r="E605" s="72"/>
      <c r="F605" s="72"/>
      <c r="G605" s="72"/>
      <c r="H605" s="72"/>
      <c r="J605" s="73"/>
    </row>
    <row r="606" spans="1:10">
      <c r="A606" s="71"/>
      <c r="B606" s="74"/>
      <c r="C606" s="74"/>
      <c r="D606" s="74"/>
      <c r="E606" s="72"/>
      <c r="F606" s="72"/>
      <c r="G606" s="72"/>
      <c r="H606" s="72"/>
      <c r="J606" s="73"/>
    </row>
    <row r="607" spans="1:10">
      <c r="A607" s="71"/>
      <c r="B607" s="74"/>
      <c r="C607" s="74"/>
      <c r="D607" s="74"/>
      <c r="E607" s="72"/>
      <c r="F607" s="72"/>
      <c r="G607" s="72"/>
      <c r="H607" s="72"/>
      <c r="J607" s="73"/>
    </row>
    <row r="608" spans="1:10">
      <c r="A608" s="71"/>
      <c r="B608" s="74"/>
      <c r="C608" s="74"/>
      <c r="D608" s="74"/>
      <c r="E608" s="72"/>
      <c r="F608" s="72"/>
      <c r="G608" s="72"/>
      <c r="H608" s="72"/>
      <c r="J608" s="73"/>
    </row>
    <row r="609" spans="1:10">
      <c r="A609" s="71"/>
      <c r="B609" s="74"/>
      <c r="C609" s="74"/>
      <c r="D609" s="74"/>
      <c r="E609" s="72"/>
      <c r="F609" s="72"/>
      <c r="G609" s="72"/>
      <c r="H609" s="72"/>
      <c r="J609" s="73"/>
    </row>
    <row r="610" spans="1:10">
      <c r="A610" s="71"/>
      <c r="B610" s="74"/>
      <c r="C610" s="74"/>
      <c r="D610" s="74"/>
      <c r="E610" s="72"/>
      <c r="F610" s="72"/>
      <c r="G610" s="72"/>
      <c r="H610" s="72"/>
      <c r="J610" s="73"/>
    </row>
    <row r="611" spans="1:10">
      <c r="A611" s="71"/>
      <c r="B611" s="74"/>
      <c r="C611" s="74"/>
      <c r="D611" s="74"/>
      <c r="E611" s="72"/>
      <c r="F611" s="72"/>
      <c r="G611" s="72"/>
      <c r="H611" s="72"/>
      <c r="J611" s="73"/>
    </row>
    <row r="612" spans="1:10">
      <c r="A612" s="71"/>
      <c r="B612" s="74"/>
      <c r="C612" s="74"/>
      <c r="D612" s="74"/>
      <c r="E612" s="72"/>
      <c r="F612" s="72"/>
      <c r="G612" s="72"/>
      <c r="H612" s="72"/>
      <c r="J612" s="73"/>
    </row>
    <row r="613" spans="1:10">
      <c r="A613" s="71"/>
      <c r="B613" s="74"/>
      <c r="C613" s="74"/>
      <c r="D613" s="74"/>
      <c r="E613" s="72"/>
      <c r="F613" s="72"/>
      <c r="G613" s="72"/>
      <c r="H613" s="72"/>
      <c r="J613" s="73"/>
    </row>
    <row r="614" spans="1:10">
      <c r="A614" s="71"/>
      <c r="B614" s="74"/>
      <c r="C614" s="74"/>
      <c r="D614" s="74"/>
      <c r="E614" s="72"/>
      <c r="F614" s="72"/>
      <c r="G614" s="72"/>
      <c r="H614" s="72"/>
      <c r="J614" s="73"/>
    </row>
    <row r="615" spans="1:10">
      <c r="A615" s="71"/>
      <c r="B615" s="74"/>
      <c r="C615" s="74"/>
      <c r="D615" s="74"/>
      <c r="E615" s="72"/>
      <c r="F615" s="72"/>
      <c r="G615" s="72"/>
      <c r="H615" s="72"/>
      <c r="J615" s="73"/>
    </row>
    <row r="616" spans="1:10">
      <c r="A616" s="71"/>
      <c r="B616" s="74"/>
      <c r="C616" s="74"/>
      <c r="D616" s="74"/>
      <c r="E616" s="72"/>
      <c r="F616" s="72"/>
      <c r="G616" s="72"/>
      <c r="H616" s="72"/>
      <c r="J616" s="73"/>
    </row>
    <row r="617" spans="1:10">
      <c r="A617" s="71"/>
      <c r="B617" s="74"/>
      <c r="C617" s="74"/>
      <c r="D617" s="74"/>
      <c r="E617" s="72"/>
      <c r="F617" s="72"/>
      <c r="G617" s="72"/>
      <c r="H617" s="72"/>
      <c r="J617" s="73"/>
    </row>
    <row r="618" spans="1:10">
      <c r="A618" s="71"/>
      <c r="B618" s="74"/>
      <c r="C618" s="74"/>
      <c r="D618" s="74"/>
      <c r="E618" s="72"/>
      <c r="F618" s="72"/>
      <c r="G618" s="72"/>
      <c r="H618" s="72"/>
      <c r="J618" s="73"/>
    </row>
    <row r="619" spans="1:10">
      <c r="A619" s="71"/>
      <c r="B619" s="74"/>
      <c r="C619" s="74"/>
      <c r="D619" s="74"/>
      <c r="E619" s="72"/>
      <c r="F619" s="72"/>
      <c r="G619" s="72"/>
      <c r="H619" s="72"/>
      <c r="J619" s="73"/>
    </row>
    <row r="620" spans="1:10">
      <c r="A620" s="71"/>
      <c r="B620" s="74"/>
      <c r="C620" s="74"/>
      <c r="D620" s="74"/>
      <c r="E620" s="72"/>
      <c r="F620" s="72"/>
      <c r="G620" s="72"/>
      <c r="H620" s="72"/>
      <c r="J620" s="73"/>
    </row>
    <row r="621" spans="1:10">
      <c r="A621" s="71"/>
      <c r="B621" s="74"/>
      <c r="C621" s="74"/>
      <c r="D621" s="74"/>
      <c r="E621" s="72"/>
      <c r="F621" s="72"/>
      <c r="G621" s="72"/>
      <c r="H621" s="72"/>
      <c r="J621" s="73"/>
    </row>
    <row r="622" spans="1:10">
      <c r="A622" s="71"/>
      <c r="B622" s="74"/>
      <c r="C622" s="74"/>
      <c r="D622" s="74"/>
      <c r="E622" s="72"/>
      <c r="F622" s="72"/>
      <c r="G622" s="72"/>
      <c r="H622" s="72"/>
      <c r="J622" s="73"/>
    </row>
    <row r="623" spans="1:10">
      <c r="A623" s="71"/>
      <c r="B623" s="74"/>
      <c r="C623" s="74"/>
      <c r="D623" s="74"/>
      <c r="E623" s="72"/>
      <c r="F623" s="72"/>
      <c r="G623" s="72"/>
      <c r="H623" s="72"/>
      <c r="J623" s="73"/>
    </row>
    <row r="624" spans="1:10">
      <c r="A624" s="71"/>
      <c r="B624" s="74"/>
      <c r="C624" s="74"/>
      <c r="D624" s="74"/>
      <c r="E624" s="72"/>
      <c r="F624" s="72"/>
      <c r="G624" s="72"/>
      <c r="H624" s="72"/>
      <c r="J624" s="73"/>
    </row>
    <row r="625" spans="1:10">
      <c r="A625" s="71"/>
      <c r="B625" s="74"/>
      <c r="C625" s="74"/>
      <c r="D625" s="74"/>
      <c r="E625" s="72"/>
      <c r="F625" s="72"/>
      <c r="G625" s="72"/>
      <c r="H625" s="72"/>
      <c r="J625" s="73"/>
    </row>
    <row r="626" spans="1:10">
      <c r="A626" s="71"/>
      <c r="B626" s="74"/>
      <c r="C626" s="74"/>
      <c r="D626" s="74"/>
      <c r="E626" s="72"/>
      <c r="F626" s="72"/>
      <c r="G626" s="72"/>
      <c r="H626" s="72"/>
      <c r="J626" s="73"/>
    </row>
    <row r="627" spans="1:10">
      <c r="A627" s="71"/>
      <c r="B627" s="74"/>
      <c r="C627" s="74"/>
      <c r="D627" s="74"/>
      <c r="E627" s="72"/>
      <c r="F627" s="72"/>
      <c r="G627" s="72"/>
      <c r="H627" s="72"/>
      <c r="J627" s="73"/>
    </row>
    <row r="628" spans="1:10">
      <c r="A628" s="71"/>
      <c r="B628" s="74"/>
      <c r="C628" s="74"/>
      <c r="D628" s="74"/>
      <c r="E628" s="72"/>
      <c r="F628" s="72"/>
      <c r="G628" s="72"/>
      <c r="H628" s="72"/>
      <c r="J628" s="73"/>
    </row>
    <row r="629" spans="1:10">
      <c r="A629" s="71"/>
      <c r="B629" s="74"/>
      <c r="C629" s="74"/>
      <c r="D629" s="74"/>
      <c r="E629" s="72"/>
      <c r="F629" s="72"/>
      <c r="G629" s="72"/>
      <c r="H629" s="72"/>
      <c r="J629" s="73"/>
    </row>
    <row r="630" spans="1:10">
      <c r="A630" s="71"/>
      <c r="B630" s="74"/>
      <c r="C630" s="74"/>
      <c r="D630" s="74"/>
      <c r="E630" s="72"/>
      <c r="F630" s="72"/>
      <c r="G630" s="72"/>
      <c r="H630" s="72"/>
      <c r="J630" s="73"/>
    </row>
    <row r="631" spans="1:10">
      <c r="A631" s="71"/>
      <c r="B631" s="74"/>
      <c r="C631" s="74"/>
      <c r="D631" s="74"/>
      <c r="E631" s="72"/>
      <c r="F631" s="72"/>
      <c r="G631" s="72"/>
      <c r="H631" s="72"/>
      <c r="J631" s="73"/>
    </row>
    <row r="632" spans="1:10">
      <c r="A632" s="71"/>
      <c r="B632" s="74"/>
      <c r="C632" s="74"/>
      <c r="D632" s="74"/>
      <c r="E632" s="72"/>
      <c r="F632" s="72"/>
      <c r="G632" s="72"/>
      <c r="H632" s="72"/>
      <c r="J632" s="73"/>
    </row>
    <row r="633" spans="1:10">
      <c r="A633" s="71"/>
      <c r="B633" s="74"/>
      <c r="C633" s="74"/>
      <c r="D633" s="74"/>
      <c r="E633" s="72"/>
      <c r="F633" s="72"/>
      <c r="G633" s="72"/>
      <c r="H633" s="72"/>
      <c r="J633" s="73"/>
    </row>
    <row r="634" spans="1:10">
      <c r="A634" s="71"/>
      <c r="B634" s="74"/>
      <c r="C634" s="74"/>
      <c r="D634" s="74"/>
      <c r="E634" s="72"/>
      <c r="F634" s="72"/>
      <c r="G634" s="72"/>
      <c r="H634" s="72"/>
      <c r="J634" s="73"/>
    </row>
    <row r="635" spans="1:10">
      <c r="A635" s="71"/>
      <c r="B635" s="74"/>
      <c r="C635" s="74"/>
      <c r="D635" s="74"/>
      <c r="E635" s="72"/>
      <c r="F635" s="72"/>
      <c r="G635" s="72"/>
      <c r="H635" s="72"/>
      <c r="J635" s="73"/>
    </row>
    <row r="636" spans="1:10">
      <c r="A636" s="71"/>
      <c r="B636" s="74"/>
      <c r="C636" s="74"/>
      <c r="D636" s="74"/>
      <c r="E636" s="72"/>
      <c r="F636" s="72"/>
      <c r="G636" s="72"/>
      <c r="H636" s="72"/>
      <c r="J636" s="73"/>
    </row>
    <row r="637" spans="1:10">
      <c r="A637" s="71"/>
      <c r="B637" s="74"/>
      <c r="C637" s="74"/>
      <c r="D637" s="74"/>
      <c r="E637" s="72"/>
      <c r="F637" s="72"/>
      <c r="G637" s="72"/>
      <c r="H637" s="72"/>
      <c r="J637" s="73"/>
    </row>
    <row r="638" spans="1:10">
      <c r="A638" s="71"/>
      <c r="B638" s="74"/>
      <c r="C638" s="74"/>
      <c r="D638" s="74"/>
      <c r="E638" s="72"/>
      <c r="F638" s="72"/>
      <c r="G638" s="72"/>
      <c r="H638" s="72"/>
      <c r="J638" s="73"/>
    </row>
    <row r="639" spans="1:10">
      <c r="A639" s="71"/>
      <c r="B639" s="74"/>
      <c r="C639" s="74"/>
      <c r="D639" s="74"/>
      <c r="E639" s="72"/>
      <c r="F639" s="72"/>
      <c r="G639" s="72"/>
      <c r="H639" s="72"/>
      <c r="J639" s="73"/>
    </row>
    <row r="640" spans="1:10">
      <c r="A640" s="71"/>
      <c r="B640" s="74"/>
      <c r="C640" s="74"/>
      <c r="D640" s="74"/>
      <c r="E640" s="72"/>
      <c r="F640" s="72"/>
      <c r="G640" s="72"/>
      <c r="H640" s="72"/>
      <c r="J640" s="73"/>
    </row>
    <row r="641" spans="1:10">
      <c r="A641" s="71"/>
      <c r="B641" s="74"/>
      <c r="C641" s="74"/>
      <c r="D641" s="74"/>
      <c r="E641" s="72"/>
      <c r="F641" s="72"/>
      <c r="G641" s="72"/>
      <c r="H641" s="72"/>
      <c r="J641" s="73"/>
    </row>
    <row r="642" spans="1:10">
      <c r="A642" s="71"/>
      <c r="B642" s="74"/>
      <c r="C642" s="74"/>
      <c r="D642" s="74"/>
      <c r="E642" s="72"/>
      <c r="F642" s="72"/>
      <c r="G642" s="72"/>
      <c r="H642" s="72"/>
      <c r="J642" s="73"/>
    </row>
    <row r="643" spans="1:10">
      <c r="A643" s="71"/>
      <c r="B643" s="74"/>
      <c r="C643" s="74"/>
      <c r="D643" s="74"/>
      <c r="E643" s="72"/>
      <c r="F643" s="72"/>
      <c r="G643" s="72"/>
      <c r="H643" s="72"/>
      <c r="J643" s="73"/>
    </row>
    <row r="644" spans="1:10">
      <c r="A644" s="71"/>
      <c r="B644" s="74"/>
      <c r="C644" s="74"/>
      <c r="D644" s="74"/>
      <c r="E644" s="72"/>
      <c r="F644" s="72"/>
      <c r="G644" s="72"/>
      <c r="H644" s="72"/>
      <c r="J644" s="73"/>
    </row>
    <row r="645" spans="1:10">
      <c r="A645" s="71"/>
      <c r="B645" s="74"/>
      <c r="C645" s="74"/>
      <c r="D645" s="74"/>
      <c r="E645" s="72"/>
      <c r="F645" s="72"/>
      <c r="G645" s="72"/>
      <c r="H645" s="72"/>
      <c r="J645" s="73"/>
    </row>
    <row r="646" spans="1:10">
      <c r="A646" s="71"/>
      <c r="B646" s="74"/>
      <c r="C646" s="74"/>
      <c r="D646" s="74"/>
      <c r="E646" s="72"/>
      <c r="F646" s="72"/>
      <c r="G646" s="72"/>
      <c r="H646" s="72"/>
      <c r="J646" s="73"/>
    </row>
  </sheetData>
  <sortState ref="M380:P395">
    <sortCondition descending="1" ref="P380"/>
  </sortState>
  <mergeCells count="4">
    <mergeCell ref="T378:Y378"/>
    <mergeCell ref="U379:V379"/>
    <mergeCell ref="W379:X379"/>
    <mergeCell ref="Y379:Z37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016B-2C1C-4D16-8E64-506E4F1F023D}">
  <dimension ref="A1:N23739"/>
  <sheetViews>
    <sheetView zoomScaleNormal="100" workbookViewId="0"/>
  </sheetViews>
  <sheetFormatPr defaultRowHeight="14.4"/>
  <cols>
    <col min="1" max="4" width="8.77734375" customWidth="1"/>
    <col min="5" max="5" width="8" bestFit="1" customWidth="1"/>
    <col min="6" max="6" width="10.33203125" bestFit="1" customWidth="1"/>
    <col min="7" max="7" width="7.6640625" bestFit="1" customWidth="1"/>
    <col min="12" max="12" width="10.5546875" bestFit="1" customWidth="1"/>
    <col min="14" max="14" width="10.5546875" bestFit="1" customWidth="1"/>
  </cols>
  <sheetData>
    <row r="1" spans="1:12">
      <c r="A1" s="23" t="s">
        <v>853</v>
      </c>
      <c r="B1" s="23" t="s">
        <v>852</v>
      </c>
      <c r="C1" s="23" t="s">
        <v>850</v>
      </c>
      <c r="D1" s="23" t="s">
        <v>851</v>
      </c>
    </row>
    <row r="2" spans="1:12">
      <c r="A2">
        <v>1950</v>
      </c>
      <c r="B2" s="31">
        <v>1.548540798094113E-2</v>
      </c>
      <c r="C2" s="31">
        <v>4.7155304971809232E-2</v>
      </c>
      <c r="D2" s="31">
        <v>6.0205580029368599E-2</v>
      </c>
      <c r="F2" t="s">
        <v>875</v>
      </c>
      <c r="G2" s="23" t="s">
        <v>876</v>
      </c>
      <c r="L2" s="71"/>
    </row>
    <row r="3" spans="1:12">
      <c r="A3">
        <v>1951</v>
      </c>
      <c r="B3" s="31">
        <v>6.0205580029368599E-2</v>
      </c>
      <c r="C3" s="31">
        <v>3.8898601398601428E-2</v>
      </c>
      <c r="D3" s="31">
        <v>1.5565839293226798E-2</v>
      </c>
      <c r="F3" t="s">
        <v>873</v>
      </c>
      <c r="G3">
        <f>COUNTIF($C$2:$C$75,"&lt;0")</f>
        <v>19</v>
      </c>
      <c r="H3" s="85">
        <f>G3/G5</f>
        <v>0.25675675675675674</v>
      </c>
      <c r="L3" s="71"/>
    </row>
    <row r="4" spans="1:12">
      <c r="A4">
        <v>1952</v>
      </c>
      <c r="B4" s="31">
        <v>1.5565839293226798E-2</v>
      </c>
      <c r="C4" s="31">
        <v>3.5463756819953243E-2</v>
      </c>
      <c r="D4" s="31">
        <v>-7.1509220925856706E-3</v>
      </c>
      <c r="F4" t="s">
        <v>874</v>
      </c>
      <c r="G4">
        <f>COUNTIF($C$2:$C$75,"&gt;0")</f>
        <v>55</v>
      </c>
      <c r="H4" s="85">
        <f>G4/G5</f>
        <v>0.7432432432432432</v>
      </c>
      <c r="L4" s="71"/>
    </row>
    <row r="5" spans="1:12">
      <c r="A5">
        <v>1953</v>
      </c>
      <c r="B5" s="31">
        <v>-7.1509220925856706E-3</v>
      </c>
      <c r="C5" s="31">
        <v>2.0193861066234715E-3</v>
      </c>
      <c r="D5" s="31">
        <v>5.118903667875855E-2</v>
      </c>
      <c r="F5" t="s">
        <v>877</v>
      </c>
      <c r="G5">
        <f>SUM(G3:G4)</f>
        <v>74</v>
      </c>
      <c r="H5" s="86">
        <f>SUM(H3:H4)</f>
        <v>1</v>
      </c>
      <c r="L5" s="71"/>
    </row>
    <row r="6" spans="1:12">
      <c r="A6">
        <v>1954</v>
      </c>
      <c r="B6" s="31">
        <v>5.118903667875855E-2</v>
      </c>
      <c r="C6" s="31">
        <v>5.081775700934564E-2</v>
      </c>
      <c r="D6" s="31">
        <v>1.8065591995553243E-2</v>
      </c>
      <c r="L6" s="71"/>
    </row>
    <row r="7" spans="1:12">
      <c r="A7">
        <v>1955</v>
      </c>
      <c r="B7" s="31">
        <v>1.8065591995553243E-2</v>
      </c>
      <c r="C7" s="31">
        <v>-6.5919578114702565E-4</v>
      </c>
      <c r="D7" s="31">
        <v>-3.6499560246262018E-2</v>
      </c>
      <c r="L7" s="71"/>
    </row>
    <row r="8" spans="1:12">
      <c r="A8">
        <v>1956</v>
      </c>
      <c r="B8" s="31">
        <v>-3.6499560246262018E-2</v>
      </c>
      <c r="C8" s="31">
        <v>3.5270629991126963E-2</v>
      </c>
      <c r="D8" s="31">
        <v>-4.1782729805013984E-2</v>
      </c>
      <c r="L8" s="71"/>
    </row>
    <row r="9" spans="1:12">
      <c r="A9">
        <v>1957</v>
      </c>
      <c r="B9" s="31">
        <v>-4.1782729805013984E-2</v>
      </c>
      <c r="C9" s="31">
        <v>-4.1466922339405486E-2</v>
      </c>
      <c r="D9" s="31">
        <v>4.2760690172543157E-2</v>
      </c>
      <c r="L9" s="71"/>
    </row>
    <row r="10" spans="1:12">
      <c r="A10">
        <v>1958</v>
      </c>
      <c r="B10" s="31">
        <v>4.2760690172543157E-2</v>
      </c>
      <c r="C10" s="31">
        <v>5.2019817073170813E-2</v>
      </c>
      <c r="D10" s="31">
        <v>4.3470385799674336E-3</v>
      </c>
      <c r="L10" s="71"/>
    </row>
    <row r="11" spans="1:12">
      <c r="A11">
        <v>1959</v>
      </c>
      <c r="B11" s="31">
        <v>4.3470385799674336E-3</v>
      </c>
      <c r="C11" s="31">
        <v>2.7625257378174322E-2</v>
      </c>
      <c r="D11" s="31">
        <v>-7.1464351310736363E-2</v>
      </c>
      <c r="L11" s="71"/>
    </row>
    <row r="12" spans="1:12">
      <c r="A12">
        <v>1960</v>
      </c>
      <c r="B12" s="31">
        <v>-7.1464351310736363E-2</v>
      </c>
      <c r="C12" s="31">
        <v>4.6272956427799793E-2</v>
      </c>
      <c r="D12" s="31">
        <v>6.3156083290311513E-2</v>
      </c>
      <c r="L12" s="71"/>
    </row>
    <row r="13" spans="1:12">
      <c r="A13">
        <v>1961</v>
      </c>
      <c r="B13" s="31">
        <v>6.3156083290311513E-2</v>
      </c>
      <c r="C13" s="31">
        <v>3.2249018508132923E-3</v>
      </c>
      <c r="D13" s="31">
        <v>-3.7875611460517038E-2</v>
      </c>
      <c r="L13" s="71"/>
    </row>
    <row r="14" spans="1:12">
      <c r="A14">
        <v>1962</v>
      </c>
      <c r="B14" s="31">
        <v>-3.7875611460517038E-2</v>
      </c>
      <c r="C14" s="31">
        <v>1.3491808544812134E-2</v>
      </c>
      <c r="D14" s="31">
        <v>4.912836767036452E-2</v>
      </c>
      <c r="L14" s="71"/>
    </row>
    <row r="15" spans="1:12">
      <c r="A15">
        <v>1963</v>
      </c>
      <c r="B15" s="31">
        <v>4.912836767036452E-2</v>
      </c>
      <c r="C15" s="31">
        <v>2.4443534070735927E-2</v>
      </c>
      <c r="D15" s="31">
        <v>2.6926153025859909E-2</v>
      </c>
      <c r="L15" s="71"/>
    </row>
    <row r="16" spans="1:12">
      <c r="A16">
        <v>1964</v>
      </c>
      <c r="B16" s="31">
        <v>2.6926153025859909E-2</v>
      </c>
      <c r="C16" s="31">
        <v>3.9090262970859786E-3</v>
      </c>
      <c r="D16" s="31">
        <v>3.3156342182890881E-2</v>
      </c>
      <c r="L16" s="71"/>
    </row>
    <row r="17" spans="1:12">
      <c r="A17">
        <v>1965</v>
      </c>
      <c r="B17" s="31">
        <v>3.3156342182890881E-2</v>
      </c>
      <c r="C17" s="31">
        <v>8.9509878834189219E-3</v>
      </c>
      <c r="D17" s="31">
        <v>4.8685491723465171E-3</v>
      </c>
      <c r="L17" s="71"/>
    </row>
    <row r="18" spans="1:12">
      <c r="A18">
        <v>1966</v>
      </c>
      <c r="B18" s="31">
        <v>4.8685491723465171E-3</v>
      </c>
      <c r="C18" s="31">
        <v>-1.491609695463077E-3</v>
      </c>
      <c r="D18" s="31">
        <v>7.8177517739325297E-2</v>
      </c>
      <c r="L18" s="71"/>
    </row>
    <row r="19" spans="1:12">
      <c r="A19">
        <v>1967</v>
      </c>
      <c r="B19" s="31">
        <v>7.8177517739325297E-2</v>
      </c>
      <c r="C19" s="31">
        <v>2.6276595744680838E-2</v>
      </c>
      <c r="D19" s="31">
        <v>-4.3847828340416749E-2</v>
      </c>
      <c r="L19" s="71"/>
    </row>
    <row r="20" spans="1:12">
      <c r="A20">
        <v>1968</v>
      </c>
      <c r="B20" s="31">
        <v>-4.3847828340416749E-2</v>
      </c>
      <c r="C20" s="31">
        <v>-4.1616683584017759E-2</v>
      </c>
      <c r="D20" s="31">
        <v>-8.184093972655444E-3</v>
      </c>
      <c r="L20" s="71"/>
    </row>
    <row r="21" spans="1:12">
      <c r="A21">
        <v>1969</v>
      </c>
      <c r="B21" s="31">
        <v>-8.184093972655444E-3</v>
      </c>
      <c r="C21" s="31">
        <v>-1.8654727640976441E-2</v>
      </c>
      <c r="D21" s="31">
        <v>-7.6471866174234265E-2</v>
      </c>
      <c r="L21" s="71"/>
    </row>
    <row r="22" spans="1:12">
      <c r="A22">
        <v>1970</v>
      </c>
      <c r="B22" s="31">
        <v>-7.6471866174234265E-2</v>
      </c>
      <c r="C22" s="31">
        <v>5.6766055045871587E-2</v>
      </c>
      <c r="D22" s="31">
        <v>4.0477482365707973E-2</v>
      </c>
      <c r="L22" s="71"/>
    </row>
    <row r="23" spans="1:12">
      <c r="A23">
        <v>1971</v>
      </c>
      <c r="B23" s="31">
        <v>4.0477482365707973E-2</v>
      </c>
      <c r="C23" s="31">
        <v>8.617938078519001E-2</v>
      </c>
      <c r="D23" s="31">
        <v>1.8121265550004841E-2</v>
      </c>
      <c r="L23" s="71"/>
    </row>
    <row r="24" spans="1:12">
      <c r="A24">
        <v>1972</v>
      </c>
      <c r="B24" s="31">
        <v>1.8121265550004841E-2</v>
      </c>
      <c r="C24" s="31">
        <v>1.1828233479043417E-2</v>
      </c>
      <c r="D24" s="31">
        <v>-1.7111393477340076E-2</v>
      </c>
      <c r="L24" s="71"/>
    </row>
    <row r="25" spans="1:12">
      <c r="A25">
        <v>1973</v>
      </c>
      <c r="B25" s="31">
        <v>-1.7111393477340076E-2</v>
      </c>
      <c r="C25" s="31">
        <v>1.6569403918299329E-2</v>
      </c>
      <c r="D25" s="31">
        <v>-1.0046130189646377E-2</v>
      </c>
      <c r="L25" s="71"/>
    </row>
    <row r="26" spans="1:12">
      <c r="A26">
        <v>1974</v>
      </c>
      <c r="B26" s="31">
        <v>-1.0046130189646377E-2</v>
      </c>
      <c r="C26" s="31">
        <v>-2.0151493497213045E-2</v>
      </c>
      <c r="D26" s="31">
        <v>0.12281213535589267</v>
      </c>
      <c r="L26" s="71"/>
    </row>
    <row r="27" spans="1:12">
      <c r="A27">
        <v>1975</v>
      </c>
      <c r="B27" s="31">
        <v>0.12281213535589267</v>
      </c>
      <c r="C27" s="31">
        <v>-1.1508110477860557E-2</v>
      </c>
      <c r="D27" s="31">
        <v>0.11830579886905424</v>
      </c>
      <c r="L27" s="71"/>
    </row>
    <row r="28" spans="1:12">
      <c r="A28">
        <v>1976</v>
      </c>
      <c r="B28" s="31">
        <v>0.11830579886905424</v>
      </c>
      <c r="C28" s="31">
        <v>5.2497551420176293E-2</v>
      </c>
      <c r="D28" s="31">
        <v>-5.0530429927414786E-2</v>
      </c>
      <c r="L28" s="71"/>
    </row>
    <row r="29" spans="1:12">
      <c r="A29">
        <v>1977</v>
      </c>
      <c r="B29" s="31">
        <v>-5.0530429927414786E-2</v>
      </c>
      <c r="C29" s="31">
        <v>2.8472002530844252E-3</v>
      </c>
      <c r="D29" s="31">
        <v>-6.1514195583596158E-2</v>
      </c>
      <c r="L29" s="71"/>
    </row>
    <row r="30" spans="1:12">
      <c r="A30">
        <v>1978</v>
      </c>
      <c r="B30" s="31">
        <v>-6.1514195583596158E-2</v>
      </c>
      <c r="C30" s="31">
        <v>1.4889123548046427E-2</v>
      </c>
      <c r="D30" s="31">
        <v>3.9746124232650164E-2</v>
      </c>
      <c r="L30" s="71"/>
    </row>
    <row r="31" spans="1:12">
      <c r="A31">
        <v>1979</v>
      </c>
      <c r="B31" s="31">
        <v>3.9746124232650164E-2</v>
      </c>
      <c r="C31" s="31">
        <v>1.6767143933685016E-2</v>
      </c>
      <c r="D31" s="31">
        <v>5.7624606262738548E-2</v>
      </c>
      <c r="L31" s="71"/>
    </row>
    <row r="32" spans="1:12">
      <c r="A32">
        <v>1980</v>
      </c>
      <c r="B32" s="31">
        <v>5.7624606262738548E-2</v>
      </c>
      <c r="C32" s="31">
        <v>-3.3874181611158689E-2</v>
      </c>
      <c r="D32" s="31">
        <v>-4.5742486741308042E-2</v>
      </c>
      <c r="F32" t="s">
        <v>878</v>
      </c>
      <c r="G32" s="23" t="s">
        <v>876</v>
      </c>
      <c r="L32" s="71"/>
    </row>
    <row r="33" spans="1:12">
      <c r="A33">
        <v>1981</v>
      </c>
      <c r="B33" s="31">
        <v>-4.5742486741308042E-2</v>
      </c>
      <c r="C33" s="31">
        <v>-3.007518796992479E-2</v>
      </c>
      <c r="D33" s="31">
        <v>-1.7543859649122737E-2</v>
      </c>
      <c r="F33" t="s">
        <v>873</v>
      </c>
      <c r="G33">
        <f>COUNTIF($B$2:$B$75,"&lt;0")</f>
        <v>30</v>
      </c>
      <c r="H33" s="85">
        <f>G33/G35</f>
        <v>0.40540540540540543</v>
      </c>
      <c r="L33" s="71"/>
    </row>
    <row r="34" spans="1:12">
      <c r="A34">
        <v>1982</v>
      </c>
      <c r="B34" s="31">
        <v>-1.7543859649122737E-2</v>
      </c>
      <c r="C34" s="31">
        <v>1.5231357828629071E-2</v>
      </c>
      <c r="D34" s="31">
        <v>3.3134243458475723E-2</v>
      </c>
      <c r="F34" t="s">
        <v>874</v>
      </c>
      <c r="G34">
        <f>COUNTIF(B2:B75,"&gt;0")</f>
        <v>44</v>
      </c>
      <c r="H34" s="85">
        <f>G34/G35</f>
        <v>0.59459459459459463</v>
      </c>
      <c r="L34" s="71"/>
    </row>
    <row r="35" spans="1:12">
      <c r="A35">
        <v>1983</v>
      </c>
      <c r="B35" s="31">
        <v>3.3134243458475723E-2</v>
      </c>
      <c r="C35" s="31">
        <v>-8.8341346153846083E-3</v>
      </c>
      <c r="D35" s="31">
        <v>-9.2160310434730493E-3</v>
      </c>
      <c r="F35" t="s">
        <v>877</v>
      </c>
      <c r="G35">
        <f>SUM(G33:G34)</f>
        <v>74</v>
      </c>
      <c r="H35" s="86">
        <f>SUM(H33:H34)</f>
        <v>1</v>
      </c>
      <c r="L35" s="71"/>
    </row>
    <row r="36" spans="1:12">
      <c r="A36">
        <v>1984</v>
      </c>
      <c r="B36" s="31">
        <v>-9.2160310434730493E-3</v>
      </c>
      <c r="C36" s="31">
        <v>2.2374373395280575E-2</v>
      </c>
      <c r="D36" s="31">
        <v>7.4085147093996565E-2</v>
      </c>
      <c r="L36" s="71"/>
    </row>
    <row r="37" spans="1:12">
      <c r="A37">
        <v>1985</v>
      </c>
      <c r="B37" s="31">
        <v>7.4085147093996565E-2</v>
      </c>
      <c r="C37" s="31">
        <v>4.5061087203838425E-2</v>
      </c>
      <c r="D37" s="31">
        <v>2.3665278303672851E-3</v>
      </c>
      <c r="L37" s="71"/>
    </row>
    <row r="38" spans="1:12">
      <c r="A38">
        <v>1986</v>
      </c>
      <c r="B38" s="31">
        <v>2.3665278303672851E-3</v>
      </c>
      <c r="C38" s="31">
        <v>-2.8288259369232051E-2</v>
      </c>
      <c r="D38" s="31">
        <v>0.13176694057893215</v>
      </c>
      <c r="L38" s="71"/>
    </row>
    <row r="39" spans="1:12">
      <c r="A39">
        <v>1987</v>
      </c>
      <c r="B39" s="31">
        <v>0.13176694057893215</v>
      </c>
      <c r="C39" s="31">
        <v>7.2861485019539735E-2</v>
      </c>
      <c r="D39" s="31">
        <v>4.0432248664400115E-2</v>
      </c>
      <c r="L39" s="71"/>
    </row>
    <row r="40" spans="1:12">
      <c r="A40">
        <v>1988</v>
      </c>
      <c r="B40" s="31">
        <v>4.0432248664400115E-2</v>
      </c>
      <c r="C40" s="31">
        <v>1.4687614176105366E-2</v>
      </c>
      <c r="D40" s="31">
        <v>7.1114791876710354E-2</v>
      </c>
      <c r="L40" s="71"/>
    </row>
    <row r="41" spans="1:12">
      <c r="A41">
        <v>1989</v>
      </c>
      <c r="B41" s="31">
        <v>7.1114791876710354E-2</v>
      </c>
      <c r="C41" s="31">
        <v>2.1416803953871407E-2</v>
      </c>
      <c r="D41" s="31">
        <v>-6.8817204301075255E-2</v>
      </c>
      <c r="L41" s="71"/>
    </row>
    <row r="42" spans="1:12">
      <c r="A42">
        <v>1990</v>
      </c>
      <c r="B42" s="31">
        <v>-6.8817204301075255E-2</v>
      </c>
      <c r="C42" s="31">
        <v>2.4827757432809881E-2</v>
      </c>
      <c r="D42" s="31">
        <v>4.1517776028102409E-2</v>
      </c>
      <c r="L42" s="71"/>
    </row>
    <row r="43" spans="1:12">
      <c r="A43">
        <v>1991</v>
      </c>
      <c r="B43" s="31">
        <v>4.1517776028102409E-2</v>
      </c>
      <c r="C43" s="31">
        <v>0.11158786845050889</v>
      </c>
      <c r="D43" s="31">
        <v>-1.9923757462418191E-2</v>
      </c>
      <c r="L43" s="71"/>
    </row>
    <row r="44" spans="1:12">
      <c r="A44">
        <v>1992</v>
      </c>
      <c r="B44" s="31">
        <v>-1.9923757462418191E-2</v>
      </c>
      <c r="C44" s="31">
        <v>1.010780108960231E-2</v>
      </c>
      <c r="D44" s="31">
        <v>7.0459709439764824E-3</v>
      </c>
      <c r="L44" s="71"/>
    </row>
    <row r="45" spans="1:12">
      <c r="A45">
        <v>1993</v>
      </c>
      <c r="B45" s="31">
        <v>7.0459709439764824E-3</v>
      </c>
      <c r="C45" s="31">
        <v>1.0091166980662137E-2</v>
      </c>
      <c r="D45" s="31">
        <v>3.2500803944688662E-2</v>
      </c>
      <c r="L45" s="71"/>
    </row>
    <row r="46" spans="1:12">
      <c r="A46">
        <v>1994</v>
      </c>
      <c r="B46" s="31">
        <v>3.2500803944688662E-2</v>
      </c>
      <c r="C46" s="31">
        <v>1.2299146994643885E-2</v>
      </c>
      <c r="D46" s="31">
        <v>2.4277658022514064E-2</v>
      </c>
      <c r="L46" s="71"/>
    </row>
    <row r="47" spans="1:12">
      <c r="A47">
        <v>1995</v>
      </c>
      <c r="B47" s="31">
        <v>2.4277658022514064E-2</v>
      </c>
      <c r="C47" s="31">
        <v>1.7443877298181188E-2</v>
      </c>
      <c r="D47" s="31">
        <v>3.2617342879872765E-2</v>
      </c>
      <c r="L47" s="71"/>
    </row>
    <row r="48" spans="1:12">
      <c r="A48">
        <v>1996</v>
      </c>
      <c r="B48" s="31">
        <v>3.2617342879872765E-2</v>
      </c>
      <c r="C48" s="31">
        <v>-2.1505376344085985E-2</v>
      </c>
      <c r="D48" s="31">
        <v>6.1317061317061258E-2</v>
      </c>
      <c r="L48" s="71"/>
    </row>
    <row r="49" spans="1:12">
      <c r="A49">
        <v>1997</v>
      </c>
      <c r="B49" s="31">
        <v>6.1317061317061258E-2</v>
      </c>
      <c r="C49" s="31">
        <v>1.573163073058402E-2</v>
      </c>
      <c r="D49" s="31">
        <v>1.015013962882436E-2</v>
      </c>
      <c r="L49" s="71"/>
    </row>
    <row r="50" spans="1:12">
      <c r="A50">
        <v>1998</v>
      </c>
      <c r="B50" s="31">
        <v>1.015013962882436E-2</v>
      </c>
      <c r="C50" s="31">
        <v>5.6375308302467196E-2</v>
      </c>
      <c r="D50" s="31">
        <v>4.1009412396378286E-2</v>
      </c>
      <c r="L50" s="71"/>
    </row>
    <row r="51" spans="1:12">
      <c r="A51">
        <v>1999</v>
      </c>
      <c r="B51" s="31">
        <v>4.1009412396378286E-2</v>
      </c>
      <c r="C51" s="31">
        <v>5.7843920772404196E-2</v>
      </c>
      <c r="D51" s="31">
        <v>-5.0903522205206712E-2</v>
      </c>
      <c r="L51" s="71"/>
    </row>
    <row r="52" spans="1:12">
      <c r="A52">
        <v>2000</v>
      </c>
      <c r="B52" s="31">
        <v>-5.0903522205206712E-2</v>
      </c>
      <c r="C52" s="31">
        <v>4.0533860603064204E-3</v>
      </c>
      <c r="D52" s="31">
        <v>3.4636592238010133E-2</v>
      </c>
      <c r="L52" s="71"/>
    </row>
    <row r="53" spans="1:12">
      <c r="A53">
        <v>2001</v>
      </c>
      <c r="B53" s="31">
        <v>3.4636592238010133E-2</v>
      </c>
      <c r="C53" s="31">
        <v>7.573829479134566E-3</v>
      </c>
      <c r="D53" s="31">
        <v>-1.5573827607832104E-2</v>
      </c>
      <c r="L53" s="71"/>
    </row>
    <row r="54" spans="1:12">
      <c r="A54">
        <v>2002</v>
      </c>
      <c r="B54" s="31">
        <v>-1.5573827607832104E-2</v>
      </c>
      <c r="C54" s="31">
        <v>-6.0332582157618629E-2</v>
      </c>
      <c r="D54" s="31">
        <v>-2.7414698461048853E-2</v>
      </c>
      <c r="L54" s="71"/>
    </row>
    <row r="55" spans="1:12">
      <c r="A55">
        <v>2003</v>
      </c>
      <c r="B55" s="31">
        <v>-2.7414698461048853E-2</v>
      </c>
      <c r="C55" s="31">
        <v>5.076545076545079E-2</v>
      </c>
      <c r="D55" s="31">
        <v>1.7276422764227674E-2</v>
      </c>
      <c r="L55" s="71"/>
    </row>
    <row r="56" spans="1:12">
      <c r="A56">
        <v>2004</v>
      </c>
      <c r="B56" s="31">
        <v>1.7276422764227674E-2</v>
      </c>
      <c r="C56" s="31">
        <v>3.2458128162750795E-2</v>
      </c>
      <c r="D56" s="31">
        <v>-2.5290448214403665E-2</v>
      </c>
      <c r="L56" s="71"/>
    </row>
    <row r="57" spans="1:12">
      <c r="A57">
        <v>2005</v>
      </c>
      <c r="B57" s="31">
        <v>-2.5290448214403665E-2</v>
      </c>
      <c r="C57" s="31">
        <v>-9.5239619681791992E-4</v>
      </c>
      <c r="D57" s="31">
        <v>2.5466838635252998E-2</v>
      </c>
      <c r="L57" s="71"/>
    </row>
    <row r="58" spans="1:12">
      <c r="A58">
        <v>2006</v>
      </c>
      <c r="B58" s="31">
        <v>2.5466838635252998E-2</v>
      </c>
      <c r="C58" s="31">
        <v>1.2615751483260993E-2</v>
      </c>
      <c r="D58" s="31">
        <v>1.4059084819854795E-2</v>
      </c>
      <c r="L58" s="71"/>
    </row>
    <row r="59" spans="1:12">
      <c r="A59">
        <v>2007</v>
      </c>
      <c r="B59" s="31">
        <v>1.4059084819854795E-2</v>
      </c>
      <c r="C59" s="31">
        <v>-8.6284888666839053E-3</v>
      </c>
      <c r="D59" s="31">
        <v>-6.1163474897164151E-2</v>
      </c>
      <c r="L59" s="71"/>
    </row>
    <row r="60" spans="1:12">
      <c r="A60">
        <v>2008</v>
      </c>
      <c r="B60" s="31">
        <v>-6.1163474897164151E-2</v>
      </c>
      <c r="C60" s="31">
        <v>7.8215656520574748E-3</v>
      </c>
      <c r="D60" s="31">
        <v>-8.5657348463880442E-2</v>
      </c>
      <c r="L60" s="71"/>
    </row>
    <row r="61" spans="1:12">
      <c r="A61">
        <v>2009</v>
      </c>
      <c r="B61" s="31">
        <v>-8.5657348463880442E-2</v>
      </c>
      <c r="C61" s="31">
        <v>1.7770597738287375E-2</v>
      </c>
      <c r="D61" s="31">
        <v>-3.6974262397991231E-2</v>
      </c>
      <c r="L61" s="71"/>
    </row>
    <row r="62" spans="1:12">
      <c r="A62">
        <v>2010</v>
      </c>
      <c r="B62" s="31">
        <v>-3.6974262397991231E-2</v>
      </c>
      <c r="C62" s="31">
        <v>6.5300072000338952E-2</v>
      </c>
      <c r="D62" s="31">
        <v>2.2645590152984788E-2</v>
      </c>
      <c r="L62" s="71"/>
    </row>
    <row r="63" spans="1:12">
      <c r="A63">
        <v>2011</v>
      </c>
      <c r="B63" s="31">
        <v>2.2645590152984788E-2</v>
      </c>
      <c r="C63" s="31">
        <v>8.5327516520176047E-3</v>
      </c>
      <c r="D63" s="31">
        <v>4.3583015267175715E-2</v>
      </c>
      <c r="L63" s="71"/>
    </row>
    <row r="64" spans="1:12">
      <c r="A64">
        <v>2012</v>
      </c>
      <c r="B64" s="31">
        <v>4.3583015267175715E-2</v>
      </c>
      <c r="C64" s="31">
        <v>7.0683105254981645E-3</v>
      </c>
      <c r="D64" s="31">
        <v>5.0428063581991069E-2</v>
      </c>
      <c r="L64" s="71"/>
    </row>
    <row r="65" spans="1:12">
      <c r="A65">
        <v>2013</v>
      </c>
      <c r="B65" s="31">
        <v>5.0428063581991069E-2</v>
      </c>
      <c r="C65" s="31">
        <v>2.3562833299184276E-2</v>
      </c>
      <c r="D65" s="31">
        <v>-3.5582895107013776E-2</v>
      </c>
      <c r="L65" s="71"/>
    </row>
    <row r="66" spans="1:12">
      <c r="A66">
        <v>2014</v>
      </c>
      <c r="B66" s="31">
        <v>-3.5582895107013776E-2</v>
      </c>
      <c r="C66" s="31">
        <v>-4.1885120625277401E-3</v>
      </c>
      <c r="D66" s="31">
        <v>-3.1040847054252307E-2</v>
      </c>
      <c r="L66" s="71"/>
    </row>
    <row r="67" spans="1:12">
      <c r="A67">
        <v>2015</v>
      </c>
      <c r="B67" s="31">
        <v>-3.1040847054252307E-2</v>
      </c>
      <c r="C67" s="31">
        <v>-1.7530198374358805E-2</v>
      </c>
      <c r="D67" s="31">
        <v>-5.0735344481736278E-2</v>
      </c>
      <c r="L67" s="71"/>
    </row>
    <row r="68" spans="1:12">
      <c r="A68">
        <v>2016</v>
      </c>
      <c r="B68" s="31">
        <v>-5.0735344481736278E-2</v>
      </c>
      <c r="C68" s="31">
        <v>1.8200754044233009E-2</v>
      </c>
      <c r="D68" s="31">
        <v>1.7884341374735897E-2</v>
      </c>
      <c r="L68" s="71"/>
    </row>
    <row r="69" spans="1:12">
      <c r="A69">
        <v>2017</v>
      </c>
      <c r="B69" s="31">
        <v>1.7884341374735897E-2</v>
      </c>
      <c r="C69" s="31">
        <v>9.8316198188535195E-3</v>
      </c>
      <c r="D69" s="31">
        <v>5.6178724645703677E-2</v>
      </c>
      <c r="L69" s="71"/>
    </row>
    <row r="70" spans="1:12">
      <c r="A70">
        <v>2018</v>
      </c>
      <c r="B70" s="31">
        <v>5.6178724645703677E-2</v>
      </c>
      <c r="C70" s="31">
        <v>-9.1776955767217297E-2</v>
      </c>
      <c r="D70" s="31">
        <v>7.8684404731036967E-2</v>
      </c>
      <c r="L70" s="71"/>
    </row>
    <row r="71" spans="1:12">
      <c r="A71">
        <v>2019</v>
      </c>
      <c r="B71" s="31">
        <v>7.8684404731036967E-2</v>
      </c>
      <c r="C71" s="31">
        <v>2.8589803182446302E-2</v>
      </c>
      <c r="D71" s="31">
        <v>-1.6280898111292685E-3</v>
      </c>
      <c r="L71" s="71"/>
    </row>
    <row r="72" spans="1:12">
      <c r="A72">
        <v>2020</v>
      </c>
      <c r="B72" s="31">
        <v>-1.6280898111292685E-3</v>
      </c>
      <c r="C72" s="31">
        <v>3.7121406659432372E-2</v>
      </c>
      <c r="D72" s="31">
        <v>-1.1136640158463601E-2</v>
      </c>
      <c r="L72" s="71"/>
    </row>
    <row r="73" spans="1:12">
      <c r="A73">
        <v>2021</v>
      </c>
      <c r="B73" s="31">
        <v>-1.1136640158463601E-2</v>
      </c>
      <c r="C73" s="31">
        <v>4.3612874972629799E-2</v>
      </c>
      <c r="D73" s="31">
        <v>-5.2585089106999758E-2</v>
      </c>
      <c r="L73" s="71"/>
    </row>
    <row r="74" spans="1:12">
      <c r="A74">
        <v>2022</v>
      </c>
      <c r="B74" s="31">
        <v>-5.2585089106999758E-2</v>
      </c>
      <c r="C74" s="31">
        <v>-5.897144929916108E-2</v>
      </c>
      <c r="D74" s="31">
        <v>6.1752832400052068E-2</v>
      </c>
      <c r="L74" s="71"/>
    </row>
    <row r="75" spans="1:12">
      <c r="A75">
        <v>2023</v>
      </c>
      <c r="B75" s="31">
        <v>6.1752832400052068E-2</v>
      </c>
      <c r="C75" s="31">
        <v>4.0901528087919768E-2</v>
      </c>
      <c r="D75" s="31" t="s">
        <v>854</v>
      </c>
      <c r="L75" s="71"/>
    </row>
    <row r="76" spans="1:12">
      <c r="L76" s="71"/>
    </row>
    <row r="77" spans="1:12">
      <c r="L77" s="71"/>
    </row>
    <row r="78" spans="1:12">
      <c r="L78" s="71"/>
    </row>
    <row r="79" spans="1:12">
      <c r="L79" s="71"/>
    </row>
    <row r="80" spans="1:12">
      <c r="L80" s="71"/>
    </row>
    <row r="81" spans="12:12">
      <c r="L81" s="71"/>
    </row>
    <row r="82" spans="12:12">
      <c r="L82" s="71"/>
    </row>
    <row r="83" spans="12:12">
      <c r="L83" s="71"/>
    </row>
    <row r="84" spans="12:12">
      <c r="L84" s="71"/>
    </row>
    <row r="85" spans="12:12">
      <c r="L85" s="71"/>
    </row>
    <row r="86" spans="12:12">
      <c r="L86" s="71"/>
    </row>
    <row r="87" spans="12:12">
      <c r="L87" s="71"/>
    </row>
    <row r="88" spans="12:12">
      <c r="L88" s="71"/>
    </row>
    <row r="89" spans="12:12">
      <c r="L89" s="71"/>
    </row>
    <row r="90" spans="12:12">
      <c r="L90" s="71"/>
    </row>
    <row r="91" spans="12:12">
      <c r="L91" s="71"/>
    </row>
    <row r="92" spans="12:12">
      <c r="L92" s="71"/>
    </row>
    <row r="93" spans="12:12">
      <c r="L93" s="71"/>
    </row>
    <row r="94" spans="12:12">
      <c r="L94" s="71"/>
    </row>
    <row r="95" spans="12:12">
      <c r="L95" s="71"/>
    </row>
    <row r="96" spans="12:12">
      <c r="L96" s="71"/>
    </row>
    <row r="97" spans="12:12">
      <c r="L97" s="71"/>
    </row>
    <row r="98" spans="12:12">
      <c r="L98" s="71"/>
    </row>
    <row r="99" spans="12:12">
      <c r="L99" s="71"/>
    </row>
    <row r="100" spans="12:12">
      <c r="L100" s="71"/>
    </row>
    <row r="101" spans="12:12">
      <c r="L101" s="71"/>
    </row>
    <row r="102" spans="12:12">
      <c r="L102" s="71"/>
    </row>
    <row r="103" spans="12:12">
      <c r="L103" s="71"/>
    </row>
    <row r="104" spans="12:12">
      <c r="L104" s="71"/>
    </row>
    <row r="105" spans="12:12">
      <c r="L105" s="71"/>
    </row>
    <row r="106" spans="12:12">
      <c r="L106" s="71"/>
    </row>
    <row r="107" spans="12:12">
      <c r="L107" s="71"/>
    </row>
    <row r="108" spans="12:12">
      <c r="L108" s="71"/>
    </row>
    <row r="109" spans="12:12">
      <c r="L109" s="71"/>
    </row>
    <row r="110" spans="12:12">
      <c r="L110" s="71"/>
    </row>
    <row r="111" spans="12:12">
      <c r="L111" s="71"/>
    </row>
    <row r="112" spans="12:12">
      <c r="L112" s="71"/>
    </row>
    <row r="113" spans="12:12">
      <c r="L113" s="71"/>
    </row>
    <row r="114" spans="12:12">
      <c r="L114" s="71"/>
    </row>
    <row r="115" spans="12:12">
      <c r="L115" s="71"/>
    </row>
    <row r="116" spans="12:12">
      <c r="L116" s="71"/>
    </row>
    <row r="117" spans="12:12">
      <c r="L117" s="71"/>
    </row>
    <row r="118" spans="12:12">
      <c r="L118" s="71"/>
    </row>
    <row r="119" spans="12:12">
      <c r="L119" s="71"/>
    </row>
    <row r="120" spans="12:12">
      <c r="L120" s="71"/>
    </row>
    <row r="121" spans="12:12">
      <c r="L121" s="71"/>
    </row>
    <row r="122" spans="12:12">
      <c r="L122" s="71"/>
    </row>
    <row r="123" spans="12:12">
      <c r="L123" s="71"/>
    </row>
    <row r="124" spans="12:12">
      <c r="L124" s="71"/>
    </row>
    <row r="125" spans="12:12">
      <c r="L125" s="71"/>
    </row>
    <row r="126" spans="12:12">
      <c r="L126" s="71"/>
    </row>
    <row r="127" spans="12:12">
      <c r="L127" s="71"/>
    </row>
    <row r="128" spans="12:12">
      <c r="L128" s="71"/>
    </row>
    <row r="129" spans="12:12">
      <c r="L129" s="71"/>
    </row>
    <row r="130" spans="12:12">
      <c r="L130" s="71"/>
    </row>
    <row r="131" spans="12:12">
      <c r="L131" s="71"/>
    </row>
    <row r="132" spans="12:12">
      <c r="L132" s="71"/>
    </row>
    <row r="133" spans="12:12">
      <c r="L133" s="71"/>
    </row>
    <row r="134" spans="12:12">
      <c r="L134" s="71"/>
    </row>
    <row r="135" spans="12:12">
      <c r="L135" s="71"/>
    </row>
    <row r="136" spans="12:12">
      <c r="L136" s="71"/>
    </row>
    <row r="137" spans="12:12">
      <c r="L137" s="71"/>
    </row>
    <row r="138" spans="12:12">
      <c r="L138" s="71"/>
    </row>
    <row r="139" spans="12:12">
      <c r="L139" s="71"/>
    </row>
    <row r="140" spans="12:12">
      <c r="L140" s="71"/>
    </row>
    <row r="141" spans="12:12">
      <c r="L141" s="71"/>
    </row>
    <row r="142" spans="12:12">
      <c r="L142" s="71"/>
    </row>
    <row r="143" spans="12:12">
      <c r="L143" s="71"/>
    </row>
    <row r="144" spans="12:12">
      <c r="L144" s="71"/>
    </row>
    <row r="145" spans="12:12">
      <c r="L145" s="71"/>
    </row>
    <row r="146" spans="12:12">
      <c r="L146" s="71"/>
    </row>
    <row r="147" spans="12:12">
      <c r="L147" s="71"/>
    </row>
    <row r="148" spans="12:12">
      <c r="L148" s="71"/>
    </row>
    <row r="149" spans="12:12">
      <c r="L149" s="71"/>
    </row>
    <row r="150" spans="12:12">
      <c r="L150" s="71"/>
    </row>
    <row r="151" spans="12:12">
      <c r="L151" s="71"/>
    </row>
    <row r="152" spans="12:12">
      <c r="L152" s="71"/>
    </row>
    <row r="153" spans="12:12">
      <c r="L153" s="71"/>
    </row>
    <row r="154" spans="12:12">
      <c r="L154" s="71"/>
    </row>
    <row r="155" spans="12:12">
      <c r="L155" s="71"/>
    </row>
    <row r="156" spans="12:12">
      <c r="L156" s="71"/>
    </row>
    <row r="157" spans="12:12">
      <c r="L157" s="71"/>
    </row>
    <row r="158" spans="12:12">
      <c r="L158" s="71"/>
    </row>
    <row r="159" spans="12:12">
      <c r="L159" s="71"/>
    </row>
    <row r="160" spans="12:12">
      <c r="L160" s="71"/>
    </row>
    <row r="161" spans="12:12">
      <c r="L161" s="71"/>
    </row>
    <row r="162" spans="12:12">
      <c r="L162" s="71"/>
    </row>
    <row r="163" spans="12:12">
      <c r="L163" s="71"/>
    </row>
    <row r="164" spans="12:12">
      <c r="L164" s="71"/>
    </row>
    <row r="165" spans="12:12">
      <c r="L165" s="71"/>
    </row>
    <row r="166" spans="12:12">
      <c r="L166" s="71"/>
    </row>
    <row r="167" spans="12:12">
      <c r="L167" s="71"/>
    </row>
    <row r="168" spans="12:12">
      <c r="L168" s="71"/>
    </row>
    <row r="169" spans="12:12">
      <c r="L169" s="71"/>
    </row>
    <row r="170" spans="12:12">
      <c r="L170" s="71"/>
    </row>
    <row r="171" spans="12:12">
      <c r="L171" s="71"/>
    </row>
    <row r="172" spans="12:12">
      <c r="L172" s="71"/>
    </row>
    <row r="173" spans="12:12">
      <c r="L173" s="71"/>
    </row>
    <row r="174" spans="12:12">
      <c r="L174" s="71"/>
    </row>
    <row r="175" spans="12:12">
      <c r="L175" s="71"/>
    </row>
    <row r="176" spans="12:12">
      <c r="L176" s="71"/>
    </row>
    <row r="177" spans="12:12">
      <c r="L177" s="71"/>
    </row>
    <row r="178" spans="12:12">
      <c r="L178" s="71"/>
    </row>
    <row r="179" spans="12:12">
      <c r="L179" s="71"/>
    </row>
    <row r="180" spans="12:12">
      <c r="L180" s="71"/>
    </row>
    <row r="181" spans="12:12">
      <c r="L181" s="71"/>
    </row>
    <row r="182" spans="12:12">
      <c r="L182" s="71"/>
    </row>
    <row r="183" spans="12:12">
      <c r="L183" s="71"/>
    </row>
    <row r="184" spans="12:12">
      <c r="L184" s="71"/>
    </row>
    <row r="185" spans="12:12">
      <c r="L185" s="71"/>
    </row>
    <row r="186" spans="12:12">
      <c r="L186" s="71"/>
    </row>
    <row r="187" spans="12:12">
      <c r="L187" s="71"/>
    </row>
    <row r="188" spans="12:12">
      <c r="L188" s="71"/>
    </row>
    <row r="189" spans="12:12">
      <c r="L189" s="71"/>
    </row>
    <row r="190" spans="12:12">
      <c r="L190" s="71"/>
    </row>
    <row r="191" spans="12:12">
      <c r="L191" s="71"/>
    </row>
    <row r="192" spans="12:12">
      <c r="L192" s="71"/>
    </row>
    <row r="193" spans="12:12">
      <c r="L193" s="71"/>
    </row>
    <row r="194" spans="12:12">
      <c r="L194" s="71"/>
    </row>
    <row r="195" spans="12:12">
      <c r="L195" s="71"/>
    </row>
    <row r="196" spans="12:12">
      <c r="L196" s="71"/>
    </row>
    <row r="197" spans="12:12">
      <c r="L197" s="71"/>
    </row>
    <row r="198" spans="12:12">
      <c r="L198" s="71"/>
    </row>
    <row r="199" spans="12:12">
      <c r="L199" s="71"/>
    </row>
    <row r="200" spans="12:12">
      <c r="L200" s="71"/>
    </row>
    <row r="201" spans="12:12">
      <c r="L201" s="71"/>
    </row>
    <row r="202" spans="12:12">
      <c r="L202" s="71"/>
    </row>
    <row r="203" spans="12:12">
      <c r="L203" s="71"/>
    </row>
    <row r="204" spans="12:12">
      <c r="L204" s="71"/>
    </row>
    <row r="205" spans="12:12">
      <c r="L205" s="71"/>
    </row>
    <row r="206" spans="12:12">
      <c r="L206" s="71"/>
    </row>
    <row r="207" spans="12:12">
      <c r="L207" s="71"/>
    </row>
    <row r="208" spans="12:12">
      <c r="L208" s="71"/>
    </row>
    <row r="209" spans="12:12">
      <c r="L209" s="71"/>
    </row>
    <row r="210" spans="12:12">
      <c r="L210" s="71"/>
    </row>
    <row r="211" spans="12:12">
      <c r="L211" s="71"/>
    </row>
    <row r="212" spans="12:12">
      <c r="L212" s="71"/>
    </row>
    <row r="213" spans="12:12">
      <c r="L213" s="71"/>
    </row>
    <row r="214" spans="12:12">
      <c r="L214" s="71"/>
    </row>
    <row r="215" spans="12:12">
      <c r="L215" s="71"/>
    </row>
    <row r="216" spans="12:12">
      <c r="L216" s="71"/>
    </row>
    <row r="217" spans="12:12">
      <c r="L217" s="71"/>
    </row>
    <row r="218" spans="12:12">
      <c r="L218" s="71"/>
    </row>
    <row r="219" spans="12:12">
      <c r="L219" s="71"/>
    </row>
    <row r="220" spans="12:12">
      <c r="L220" s="71"/>
    </row>
    <row r="221" spans="12:12">
      <c r="L221" s="71"/>
    </row>
    <row r="222" spans="12:12">
      <c r="L222" s="71"/>
    </row>
    <row r="223" spans="12:12">
      <c r="L223" s="71"/>
    </row>
    <row r="224" spans="12:12">
      <c r="L224" s="71"/>
    </row>
    <row r="225" spans="12:12">
      <c r="L225" s="71"/>
    </row>
    <row r="226" spans="12:12">
      <c r="L226" s="71"/>
    </row>
    <row r="227" spans="12:12">
      <c r="L227" s="71"/>
    </row>
    <row r="228" spans="12:12">
      <c r="L228" s="71"/>
    </row>
    <row r="229" spans="12:12">
      <c r="L229" s="71"/>
    </row>
    <row r="230" spans="12:12">
      <c r="L230" s="71"/>
    </row>
    <row r="231" spans="12:12">
      <c r="L231" s="71"/>
    </row>
    <row r="232" spans="12:12">
      <c r="L232" s="71"/>
    </row>
    <row r="233" spans="12:12">
      <c r="L233" s="71"/>
    </row>
    <row r="234" spans="12:12">
      <c r="L234" s="71"/>
    </row>
    <row r="235" spans="12:12">
      <c r="L235" s="71"/>
    </row>
    <row r="236" spans="12:12">
      <c r="L236" s="71"/>
    </row>
    <row r="237" spans="12:12">
      <c r="L237" s="71"/>
    </row>
    <row r="238" spans="12:12">
      <c r="L238" s="71"/>
    </row>
    <row r="239" spans="12:12">
      <c r="L239" s="71"/>
    </row>
    <row r="240" spans="12:12">
      <c r="L240" s="71"/>
    </row>
    <row r="241" spans="12:12">
      <c r="L241" s="71"/>
    </row>
    <row r="242" spans="12:12">
      <c r="L242" s="71"/>
    </row>
    <row r="243" spans="12:12">
      <c r="L243" s="71"/>
    </row>
    <row r="244" spans="12:12">
      <c r="L244" s="71"/>
    </row>
    <row r="245" spans="12:12">
      <c r="L245" s="71"/>
    </row>
    <row r="246" spans="12:12">
      <c r="L246" s="71"/>
    </row>
    <row r="247" spans="12:12">
      <c r="L247" s="71"/>
    </row>
    <row r="248" spans="12:12">
      <c r="L248" s="71"/>
    </row>
    <row r="249" spans="12:12">
      <c r="L249" s="71"/>
    </row>
    <row r="250" spans="12:12">
      <c r="L250" s="71"/>
    </row>
    <row r="251" spans="12:12">
      <c r="L251" s="71"/>
    </row>
    <row r="252" spans="12:12">
      <c r="L252" s="71"/>
    </row>
    <row r="253" spans="12:12">
      <c r="L253" s="71"/>
    </row>
    <row r="254" spans="12:12">
      <c r="L254" s="71"/>
    </row>
    <row r="255" spans="12:12">
      <c r="L255" s="71"/>
    </row>
    <row r="256" spans="12:12">
      <c r="L256" s="71"/>
    </row>
    <row r="257" spans="12:12">
      <c r="L257" s="71"/>
    </row>
    <row r="258" spans="12:12">
      <c r="L258" s="71"/>
    </row>
    <row r="259" spans="12:12">
      <c r="L259" s="71"/>
    </row>
    <row r="260" spans="12:12">
      <c r="L260" s="71"/>
    </row>
    <row r="261" spans="12:12">
      <c r="L261" s="71"/>
    </row>
    <row r="262" spans="12:12">
      <c r="L262" s="71"/>
    </row>
    <row r="263" spans="12:12">
      <c r="L263" s="71"/>
    </row>
    <row r="264" spans="12:12">
      <c r="L264" s="71"/>
    </row>
    <row r="265" spans="12:12">
      <c r="L265" s="71"/>
    </row>
    <row r="266" spans="12:12">
      <c r="L266" s="71"/>
    </row>
    <row r="267" spans="12:12">
      <c r="L267" s="71"/>
    </row>
    <row r="268" spans="12:12">
      <c r="L268" s="71"/>
    </row>
    <row r="269" spans="12:12">
      <c r="L269" s="71"/>
    </row>
    <row r="270" spans="12:12">
      <c r="L270" s="71"/>
    </row>
    <row r="271" spans="12:12">
      <c r="L271" s="71"/>
    </row>
    <row r="272" spans="12:12">
      <c r="L272" s="71"/>
    </row>
    <row r="273" spans="12:12">
      <c r="L273" s="71"/>
    </row>
    <row r="274" spans="12:12">
      <c r="L274" s="71"/>
    </row>
    <row r="275" spans="12:12">
      <c r="L275" s="71"/>
    </row>
    <row r="276" spans="12:12">
      <c r="L276" s="71"/>
    </row>
    <row r="277" spans="12:12">
      <c r="L277" s="71"/>
    </row>
    <row r="278" spans="12:12">
      <c r="L278" s="71"/>
    </row>
    <row r="279" spans="12:12">
      <c r="L279" s="71"/>
    </row>
    <row r="280" spans="12:12">
      <c r="L280" s="71"/>
    </row>
    <row r="281" spans="12:12">
      <c r="L281" s="71"/>
    </row>
    <row r="282" spans="12:12">
      <c r="L282" s="71"/>
    </row>
    <row r="283" spans="12:12">
      <c r="L283" s="71"/>
    </row>
    <row r="284" spans="12:12">
      <c r="L284" s="71"/>
    </row>
    <row r="285" spans="12:12">
      <c r="L285" s="71"/>
    </row>
    <row r="286" spans="12:12">
      <c r="L286" s="71"/>
    </row>
    <row r="287" spans="12:12">
      <c r="L287" s="71"/>
    </row>
    <row r="288" spans="12:12">
      <c r="L288" s="71"/>
    </row>
    <row r="289" spans="12:12">
      <c r="L289" s="71"/>
    </row>
    <row r="290" spans="12:12">
      <c r="L290" s="71"/>
    </row>
    <row r="291" spans="12:12">
      <c r="L291" s="71"/>
    </row>
    <row r="292" spans="12:12">
      <c r="L292" s="71"/>
    </row>
    <row r="293" spans="12:12">
      <c r="L293" s="71"/>
    </row>
    <row r="294" spans="12:12">
      <c r="L294" s="71"/>
    </row>
    <row r="295" spans="12:12">
      <c r="L295" s="71"/>
    </row>
    <row r="296" spans="12:12">
      <c r="L296" s="71"/>
    </row>
    <row r="297" spans="12:12">
      <c r="L297" s="71"/>
    </row>
    <row r="298" spans="12:12">
      <c r="L298" s="71"/>
    </row>
    <row r="299" spans="12:12">
      <c r="L299" s="71"/>
    </row>
    <row r="300" spans="12:12">
      <c r="L300" s="71"/>
    </row>
    <row r="301" spans="12:12">
      <c r="L301" s="71"/>
    </row>
    <row r="302" spans="12:12">
      <c r="L302" s="71"/>
    </row>
    <row r="303" spans="12:12">
      <c r="L303" s="71"/>
    </row>
    <row r="304" spans="12:12">
      <c r="L304" s="71"/>
    </row>
    <row r="305" spans="12:12">
      <c r="L305" s="71"/>
    </row>
    <row r="306" spans="12:12">
      <c r="L306" s="71"/>
    </row>
    <row r="307" spans="12:12">
      <c r="L307" s="71"/>
    </row>
    <row r="308" spans="12:12">
      <c r="L308" s="71"/>
    </row>
    <row r="309" spans="12:12">
      <c r="L309" s="71"/>
    </row>
    <row r="310" spans="12:12">
      <c r="L310" s="71"/>
    </row>
    <row r="311" spans="12:12">
      <c r="L311" s="71"/>
    </row>
    <row r="312" spans="12:12">
      <c r="L312" s="71"/>
    </row>
    <row r="313" spans="12:12">
      <c r="L313" s="71"/>
    </row>
    <row r="314" spans="12:12">
      <c r="L314" s="71"/>
    </row>
    <row r="315" spans="12:12">
      <c r="L315" s="71"/>
    </row>
    <row r="316" spans="12:12">
      <c r="L316" s="71"/>
    </row>
    <row r="317" spans="12:12">
      <c r="L317" s="71"/>
    </row>
    <row r="318" spans="12:12">
      <c r="L318" s="71"/>
    </row>
    <row r="319" spans="12:12">
      <c r="L319" s="71"/>
    </row>
    <row r="320" spans="12:12">
      <c r="L320" s="71"/>
    </row>
    <row r="321" spans="12:12">
      <c r="L321" s="71"/>
    </row>
    <row r="322" spans="12:12">
      <c r="L322" s="71"/>
    </row>
    <row r="323" spans="12:12">
      <c r="L323" s="71"/>
    </row>
    <row r="324" spans="12:12">
      <c r="L324" s="71"/>
    </row>
    <row r="325" spans="12:12">
      <c r="L325" s="71"/>
    </row>
    <row r="326" spans="12:12">
      <c r="L326" s="71"/>
    </row>
    <row r="327" spans="12:12">
      <c r="L327" s="71"/>
    </row>
    <row r="328" spans="12:12">
      <c r="L328" s="71"/>
    </row>
    <row r="329" spans="12:12">
      <c r="L329" s="71"/>
    </row>
    <row r="330" spans="12:12">
      <c r="L330" s="71"/>
    </row>
    <row r="331" spans="12:12">
      <c r="L331" s="71"/>
    </row>
    <row r="332" spans="12:12">
      <c r="L332" s="71"/>
    </row>
    <row r="333" spans="12:12">
      <c r="L333" s="71"/>
    </row>
    <row r="334" spans="12:12">
      <c r="L334" s="71"/>
    </row>
    <row r="335" spans="12:12">
      <c r="L335" s="71"/>
    </row>
    <row r="336" spans="12:12">
      <c r="L336" s="71"/>
    </row>
    <row r="337" spans="12:12">
      <c r="L337" s="71"/>
    </row>
    <row r="338" spans="12:12">
      <c r="L338" s="71"/>
    </row>
    <row r="339" spans="12:12">
      <c r="L339" s="71"/>
    </row>
    <row r="340" spans="12:12">
      <c r="L340" s="71"/>
    </row>
    <row r="341" spans="12:12">
      <c r="L341" s="71"/>
    </row>
    <row r="342" spans="12:12">
      <c r="L342" s="71"/>
    </row>
    <row r="343" spans="12:12">
      <c r="L343" s="71"/>
    </row>
    <row r="344" spans="12:12">
      <c r="L344" s="71"/>
    </row>
    <row r="345" spans="12:12">
      <c r="L345" s="71"/>
    </row>
    <row r="346" spans="12:12">
      <c r="L346" s="71"/>
    </row>
    <row r="347" spans="12:12">
      <c r="L347" s="71"/>
    </row>
    <row r="348" spans="12:12">
      <c r="L348" s="71"/>
    </row>
    <row r="349" spans="12:12">
      <c r="L349" s="71"/>
    </row>
    <row r="350" spans="12:12">
      <c r="L350" s="71"/>
    </row>
    <row r="351" spans="12:12">
      <c r="L351" s="71"/>
    </row>
    <row r="352" spans="12:12">
      <c r="L352" s="71"/>
    </row>
    <row r="353" spans="12:12">
      <c r="L353" s="71"/>
    </row>
    <row r="354" spans="12:12">
      <c r="L354" s="71"/>
    </row>
    <row r="355" spans="12:12">
      <c r="L355" s="71"/>
    </row>
    <row r="356" spans="12:12">
      <c r="L356" s="71"/>
    </row>
    <row r="357" spans="12:12">
      <c r="L357" s="71"/>
    </row>
    <row r="358" spans="12:12">
      <c r="L358" s="71"/>
    </row>
    <row r="359" spans="12:12">
      <c r="L359" s="71"/>
    </row>
    <row r="360" spans="12:12">
      <c r="L360" s="71"/>
    </row>
    <row r="361" spans="12:12">
      <c r="L361" s="71"/>
    </row>
    <row r="362" spans="12:12">
      <c r="L362" s="71"/>
    </row>
    <row r="363" spans="12:12">
      <c r="L363" s="71"/>
    </row>
    <row r="364" spans="12:12">
      <c r="L364" s="71"/>
    </row>
    <row r="365" spans="12:12">
      <c r="L365" s="71"/>
    </row>
    <row r="366" spans="12:12">
      <c r="L366" s="71"/>
    </row>
    <row r="367" spans="12:12">
      <c r="L367" s="71"/>
    </row>
    <row r="368" spans="12:12">
      <c r="L368" s="71"/>
    </row>
    <row r="369" spans="12:12">
      <c r="L369" s="71"/>
    </row>
    <row r="370" spans="12:12">
      <c r="L370" s="71"/>
    </row>
    <row r="371" spans="12:12">
      <c r="L371" s="71"/>
    </row>
    <row r="372" spans="12:12">
      <c r="L372" s="71"/>
    </row>
    <row r="373" spans="12:12">
      <c r="L373" s="71"/>
    </row>
    <row r="374" spans="12:12">
      <c r="L374" s="71"/>
    </row>
    <row r="375" spans="12:12">
      <c r="L375" s="71"/>
    </row>
    <row r="376" spans="12:12">
      <c r="L376" s="71"/>
    </row>
    <row r="377" spans="12:12">
      <c r="L377" s="71"/>
    </row>
    <row r="378" spans="12:12">
      <c r="L378" s="71"/>
    </row>
    <row r="379" spans="12:12">
      <c r="L379" s="71"/>
    </row>
    <row r="380" spans="12:12">
      <c r="L380" s="71"/>
    </row>
    <row r="381" spans="12:12">
      <c r="L381" s="71"/>
    </row>
    <row r="382" spans="12:12">
      <c r="L382" s="71"/>
    </row>
    <row r="383" spans="12:12">
      <c r="L383" s="71"/>
    </row>
    <row r="384" spans="12:12">
      <c r="L384" s="71"/>
    </row>
    <row r="385" spans="12:12">
      <c r="L385" s="71"/>
    </row>
    <row r="386" spans="12:12">
      <c r="L386" s="71"/>
    </row>
    <row r="387" spans="12:12">
      <c r="L387" s="71"/>
    </row>
    <row r="388" spans="12:12">
      <c r="L388" s="71"/>
    </row>
    <row r="389" spans="12:12">
      <c r="L389" s="71"/>
    </row>
    <row r="390" spans="12:12">
      <c r="L390" s="71"/>
    </row>
    <row r="391" spans="12:12">
      <c r="L391" s="71"/>
    </row>
    <row r="392" spans="12:12">
      <c r="L392" s="71"/>
    </row>
    <row r="393" spans="12:12">
      <c r="L393" s="71"/>
    </row>
    <row r="394" spans="12:12">
      <c r="L394" s="71"/>
    </row>
    <row r="395" spans="12:12">
      <c r="L395" s="71"/>
    </row>
    <row r="396" spans="12:12">
      <c r="L396" s="71"/>
    </row>
    <row r="397" spans="12:12">
      <c r="L397" s="71"/>
    </row>
    <row r="398" spans="12:12">
      <c r="L398" s="71"/>
    </row>
    <row r="399" spans="12:12">
      <c r="L399" s="71"/>
    </row>
    <row r="400" spans="12:12">
      <c r="L400" s="71"/>
    </row>
    <row r="401" spans="12:12">
      <c r="L401" s="71"/>
    </row>
    <row r="402" spans="12:12">
      <c r="L402" s="71"/>
    </row>
    <row r="403" spans="12:12">
      <c r="L403" s="71"/>
    </row>
    <row r="404" spans="12:12">
      <c r="L404" s="71"/>
    </row>
    <row r="405" spans="12:12">
      <c r="L405" s="71"/>
    </row>
    <row r="406" spans="12:12">
      <c r="L406" s="71"/>
    </row>
    <row r="407" spans="12:12">
      <c r="L407" s="71"/>
    </row>
    <row r="408" spans="12:12">
      <c r="L408" s="71"/>
    </row>
    <row r="409" spans="12:12">
      <c r="L409" s="71"/>
    </row>
    <row r="410" spans="12:12">
      <c r="L410" s="71"/>
    </row>
    <row r="411" spans="12:12">
      <c r="L411" s="71"/>
    </row>
    <row r="412" spans="12:12">
      <c r="L412" s="71"/>
    </row>
    <row r="413" spans="12:12">
      <c r="L413" s="71"/>
    </row>
    <row r="414" spans="12:12">
      <c r="L414" s="71"/>
    </row>
    <row r="415" spans="12:12">
      <c r="L415" s="71"/>
    </row>
    <row r="416" spans="12:12">
      <c r="L416" s="71"/>
    </row>
    <row r="417" spans="12:12">
      <c r="L417" s="71"/>
    </row>
    <row r="418" spans="12:12">
      <c r="L418" s="71"/>
    </row>
    <row r="419" spans="12:12">
      <c r="L419" s="71"/>
    </row>
    <row r="420" spans="12:12">
      <c r="L420" s="71"/>
    </row>
    <row r="421" spans="12:12">
      <c r="L421" s="71"/>
    </row>
    <row r="422" spans="12:12">
      <c r="L422" s="71"/>
    </row>
    <row r="423" spans="12:12">
      <c r="L423" s="71"/>
    </row>
    <row r="424" spans="12:12">
      <c r="L424" s="71"/>
    </row>
    <row r="425" spans="12:12">
      <c r="L425" s="71"/>
    </row>
    <row r="426" spans="12:12">
      <c r="L426" s="71"/>
    </row>
    <row r="427" spans="12:12">
      <c r="L427" s="71"/>
    </row>
    <row r="428" spans="12:12">
      <c r="L428" s="71"/>
    </row>
    <row r="429" spans="12:12">
      <c r="L429" s="71"/>
    </row>
    <row r="430" spans="12:12">
      <c r="L430" s="71"/>
    </row>
    <row r="431" spans="12:12">
      <c r="L431" s="71"/>
    </row>
    <row r="432" spans="12:12">
      <c r="L432" s="71"/>
    </row>
    <row r="433" spans="12:12">
      <c r="L433" s="71"/>
    </row>
    <row r="434" spans="12:12">
      <c r="L434" s="71"/>
    </row>
    <row r="435" spans="12:12">
      <c r="L435" s="71"/>
    </row>
    <row r="436" spans="12:12">
      <c r="L436" s="71"/>
    </row>
    <row r="437" spans="12:12">
      <c r="L437" s="71"/>
    </row>
    <row r="438" spans="12:12">
      <c r="L438" s="71"/>
    </row>
    <row r="439" spans="12:12">
      <c r="L439" s="71"/>
    </row>
    <row r="440" spans="12:12">
      <c r="L440" s="71"/>
    </row>
    <row r="441" spans="12:12">
      <c r="L441" s="71"/>
    </row>
    <row r="442" spans="12:12">
      <c r="L442" s="71"/>
    </row>
    <row r="443" spans="12:12">
      <c r="L443" s="71"/>
    </row>
    <row r="444" spans="12:12">
      <c r="L444" s="71"/>
    </row>
    <row r="445" spans="12:12">
      <c r="L445" s="71"/>
    </row>
    <row r="446" spans="12:12">
      <c r="L446" s="71"/>
    </row>
    <row r="447" spans="12:12">
      <c r="L447" s="71"/>
    </row>
    <row r="448" spans="12:12">
      <c r="L448" s="71"/>
    </row>
    <row r="449" spans="12:12">
      <c r="L449" s="71"/>
    </row>
    <row r="450" spans="12:12">
      <c r="L450" s="71"/>
    </row>
    <row r="451" spans="12:12">
      <c r="L451" s="71"/>
    </row>
    <row r="452" spans="12:12">
      <c r="L452" s="71"/>
    </row>
    <row r="453" spans="12:12">
      <c r="L453" s="71"/>
    </row>
    <row r="454" spans="12:12">
      <c r="L454" s="71"/>
    </row>
    <row r="455" spans="12:12">
      <c r="L455" s="71"/>
    </row>
    <row r="456" spans="12:12">
      <c r="L456" s="71"/>
    </row>
    <row r="457" spans="12:12">
      <c r="L457" s="71"/>
    </row>
    <row r="458" spans="12:12">
      <c r="L458" s="71"/>
    </row>
    <row r="459" spans="12:12">
      <c r="L459" s="71"/>
    </row>
    <row r="460" spans="12:12">
      <c r="L460" s="71"/>
    </row>
    <row r="461" spans="12:12">
      <c r="L461" s="71"/>
    </row>
    <row r="462" spans="12:12">
      <c r="L462" s="71"/>
    </row>
    <row r="463" spans="12:12">
      <c r="L463" s="71"/>
    </row>
    <row r="464" spans="12:12">
      <c r="L464" s="71"/>
    </row>
    <row r="465" spans="12:12">
      <c r="L465" s="71"/>
    </row>
    <row r="466" spans="12:12">
      <c r="L466" s="71"/>
    </row>
    <row r="467" spans="12:12">
      <c r="L467" s="71"/>
    </row>
    <row r="468" spans="12:12">
      <c r="L468" s="71"/>
    </row>
    <row r="469" spans="12:12">
      <c r="L469" s="71"/>
    </row>
    <row r="470" spans="12:12">
      <c r="L470" s="71"/>
    </row>
    <row r="471" spans="12:12">
      <c r="L471" s="71"/>
    </row>
    <row r="472" spans="12:12">
      <c r="L472" s="71"/>
    </row>
    <row r="473" spans="12:12">
      <c r="L473" s="71"/>
    </row>
    <row r="474" spans="12:12">
      <c r="L474" s="71"/>
    </row>
    <row r="475" spans="12:12">
      <c r="L475" s="71"/>
    </row>
    <row r="476" spans="12:12">
      <c r="L476" s="71"/>
    </row>
    <row r="477" spans="12:12">
      <c r="L477" s="71"/>
    </row>
    <row r="478" spans="12:12">
      <c r="L478" s="71"/>
    </row>
    <row r="479" spans="12:12">
      <c r="L479" s="71"/>
    </row>
    <row r="480" spans="12:12">
      <c r="L480" s="71"/>
    </row>
    <row r="481" spans="12:12">
      <c r="L481" s="71"/>
    </row>
    <row r="482" spans="12:12">
      <c r="L482" s="71"/>
    </row>
    <row r="483" spans="12:12">
      <c r="L483" s="71"/>
    </row>
    <row r="484" spans="12:12">
      <c r="L484" s="71"/>
    </row>
    <row r="485" spans="12:12">
      <c r="L485" s="71"/>
    </row>
    <row r="486" spans="12:12">
      <c r="L486" s="71"/>
    </row>
    <row r="487" spans="12:12">
      <c r="L487" s="71"/>
    </row>
    <row r="488" spans="12:12">
      <c r="L488" s="71"/>
    </row>
    <row r="489" spans="12:12">
      <c r="L489" s="71"/>
    </row>
    <row r="490" spans="12:12">
      <c r="L490" s="71"/>
    </row>
    <row r="491" spans="12:12">
      <c r="L491" s="71"/>
    </row>
    <row r="492" spans="12:12">
      <c r="L492" s="71"/>
    </row>
    <row r="493" spans="12:12">
      <c r="L493" s="71"/>
    </row>
    <row r="494" spans="12:12">
      <c r="L494" s="71"/>
    </row>
    <row r="495" spans="12:12">
      <c r="L495" s="71"/>
    </row>
    <row r="496" spans="12:12">
      <c r="L496" s="71"/>
    </row>
    <row r="497" spans="12:12">
      <c r="L497" s="71"/>
    </row>
    <row r="498" spans="12:12">
      <c r="L498" s="71"/>
    </row>
    <row r="499" spans="12:12">
      <c r="L499" s="71"/>
    </row>
    <row r="500" spans="12:12">
      <c r="L500" s="71"/>
    </row>
    <row r="501" spans="12:12">
      <c r="L501" s="71"/>
    </row>
    <row r="502" spans="12:12">
      <c r="L502" s="71"/>
    </row>
    <row r="503" spans="12:12">
      <c r="L503" s="71"/>
    </row>
    <row r="504" spans="12:12">
      <c r="L504" s="71"/>
    </row>
    <row r="505" spans="12:12">
      <c r="L505" s="71"/>
    </row>
    <row r="506" spans="12:12">
      <c r="L506" s="71"/>
    </row>
    <row r="507" spans="12:12">
      <c r="L507" s="71"/>
    </row>
    <row r="508" spans="12:12">
      <c r="L508" s="71"/>
    </row>
    <row r="509" spans="12:12">
      <c r="L509" s="71"/>
    </row>
    <row r="510" spans="12:12">
      <c r="L510" s="71"/>
    </row>
    <row r="511" spans="12:12">
      <c r="L511" s="71"/>
    </row>
    <row r="512" spans="12:12">
      <c r="L512" s="71"/>
    </row>
    <row r="513" spans="12:12">
      <c r="L513" s="71"/>
    </row>
    <row r="514" spans="12:12">
      <c r="L514" s="71"/>
    </row>
    <row r="515" spans="12:12">
      <c r="L515" s="71"/>
    </row>
    <row r="516" spans="12:12">
      <c r="L516" s="71"/>
    </row>
    <row r="517" spans="12:12">
      <c r="L517" s="71"/>
    </row>
    <row r="518" spans="12:12">
      <c r="L518" s="71"/>
    </row>
    <row r="519" spans="12:12">
      <c r="L519" s="71"/>
    </row>
    <row r="520" spans="12:12">
      <c r="L520" s="71"/>
    </row>
    <row r="521" spans="12:12">
      <c r="L521" s="71"/>
    </row>
    <row r="522" spans="12:12">
      <c r="L522" s="71"/>
    </row>
    <row r="523" spans="12:12">
      <c r="L523" s="71"/>
    </row>
    <row r="524" spans="12:12">
      <c r="L524" s="71"/>
    </row>
    <row r="525" spans="12:12">
      <c r="L525" s="71"/>
    </row>
    <row r="526" spans="12:12">
      <c r="L526" s="71"/>
    </row>
    <row r="527" spans="12:12">
      <c r="L527" s="71"/>
    </row>
    <row r="528" spans="12:12">
      <c r="L528" s="71"/>
    </row>
    <row r="529" spans="12:12">
      <c r="L529" s="71"/>
    </row>
    <row r="530" spans="12:12">
      <c r="L530" s="71"/>
    </row>
    <row r="531" spans="12:12">
      <c r="L531" s="71"/>
    </row>
    <row r="532" spans="12:12">
      <c r="L532" s="71"/>
    </row>
    <row r="533" spans="12:12">
      <c r="L533" s="71"/>
    </row>
    <row r="534" spans="12:12">
      <c r="L534" s="71"/>
    </row>
    <row r="535" spans="12:12">
      <c r="L535" s="71"/>
    </row>
    <row r="536" spans="12:12">
      <c r="L536" s="71"/>
    </row>
    <row r="537" spans="12:12">
      <c r="L537" s="71"/>
    </row>
    <row r="538" spans="12:12">
      <c r="L538" s="71"/>
    </row>
    <row r="539" spans="12:12">
      <c r="L539" s="71"/>
    </row>
    <row r="540" spans="12:12">
      <c r="L540" s="71"/>
    </row>
    <row r="541" spans="12:12">
      <c r="L541" s="71"/>
    </row>
    <row r="542" spans="12:12">
      <c r="L542" s="71"/>
    </row>
    <row r="543" spans="12:12">
      <c r="L543" s="71"/>
    </row>
    <row r="544" spans="12:12">
      <c r="L544" s="71"/>
    </row>
    <row r="545" spans="12:12">
      <c r="L545" s="71"/>
    </row>
    <row r="546" spans="12:12">
      <c r="L546" s="71"/>
    </row>
    <row r="547" spans="12:12">
      <c r="L547" s="71"/>
    </row>
    <row r="548" spans="12:12">
      <c r="L548" s="71"/>
    </row>
    <row r="549" spans="12:12">
      <c r="L549" s="71"/>
    </row>
    <row r="550" spans="12:12">
      <c r="L550" s="71"/>
    </row>
    <row r="551" spans="12:12">
      <c r="L551" s="71"/>
    </row>
    <row r="552" spans="12:12">
      <c r="L552" s="71"/>
    </row>
    <row r="553" spans="12:12">
      <c r="L553" s="71"/>
    </row>
    <row r="554" spans="12:12">
      <c r="L554" s="71"/>
    </row>
    <row r="555" spans="12:12">
      <c r="L555" s="71"/>
    </row>
    <row r="556" spans="12:12">
      <c r="L556" s="71"/>
    </row>
    <row r="557" spans="12:12">
      <c r="L557" s="71"/>
    </row>
    <row r="558" spans="12:12">
      <c r="L558" s="71"/>
    </row>
    <row r="559" spans="12:12">
      <c r="L559" s="71"/>
    </row>
    <row r="560" spans="12:12">
      <c r="L560" s="71"/>
    </row>
    <row r="561" spans="12:12">
      <c r="L561" s="71"/>
    </row>
    <row r="562" spans="12:12">
      <c r="L562" s="71"/>
    </row>
    <row r="563" spans="12:12">
      <c r="L563" s="71"/>
    </row>
    <row r="564" spans="12:12">
      <c r="L564" s="71"/>
    </row>
    <row r="565" spans="12:12">
      <c r="L565" s="71"/>
    </row>
    <row r="566" spans="12:12">
      <c r="L566" s="71"/>
    </row>
    <row r="567" spans="12:12">
      <c r="L567" s="71"/>
    </row>
    <row r="568" spans="12:12">
      <c r="L568" s="71"/>
    </row>
    <row r="569" spans="12:12">
      <c r="L569" s="71"/>
    </row>
    <row r="570" spans="12:12">
      <c r="L570" s="71"/>
    </row>
    <row r="571" spans="12:12">
      <c r="L571" s="71"/>
    </row>
    <row r="572" spans="12:12">
      <c r="L572" s="71"/>
    </row>
    <row r="573" spans="12:12">
      <c r="L573" s="71"/>
    </row>
    <row r="574" spans="12:12">
      <c r="L574" s="71"/>
    </row>
    <row r="575" spans="12:12">
      <c r="L575" s="71"/>
    </row>
    <row r="576" spans="12:12">
      <c r="L576" s="71"/>
    </row>
    <row r="577" spans="12:12">
      <c r="L577" s="71"/>
    </row>
    <row r="578" spans="12:12">
      <c r="L578" s="71"/>
    </row>
    <row r="579" spans="12:12">
      <c r="L579" s="71"/>
    </row>
    <row r="580" spans="12:12">
      <c r="L580" s="71"/>
    </row>
    <row r="581" spans="12:12">
      <c r="L581" s="71"/>
    </row>
    <row r="582" spans="12:12">
      <c r="L582" s="71"/>
    </row>
    <row r="583" spans="12:12">
      <c r="L583" s="71"/>
    </row>
    <row r="584" spans="12:12">
      <c r="L584" s="71"/>
    </row>
    <row r="585" spans="12:12">
      <c r="L585" s="71"/>
    </row>
    <row r="586" spans="12:12">
      <c r="L586" s="71"/>
    </row>
    <row r="587" spans="12:12">
      <c r="L587" s="71"/>
    </row>
    <row r="588" spans="12:12">
      <c r="L588" s="71"/>
    </row>
    <row r="589" spans="12:12">
      <c r="L589" s="71"/>
    </row>
    <row r="590" spans="12:12">
      <c r="L590" s="71"/>
    </row>
    <row r="591" spans="12:12">
      <c r="L591" s="71"/>
    </row>
    <row r="592" spans="12:12">
      <c r="L592" s="71"/>
    </row>
    <row r="593" spans="12:12">
      <c r="L593" s="71"/>
    </row>
    <row r="594" spans="12:12">
      <c r="L594" s="71"/>
    </row>
    <row r="595" spans="12:12">
      <c r="L595" s="71"/>
    </row>
    <row r="596" spans="12:12">
      <c r="L596" s="71"/>
    </row>
    <row r="597" spans="12:12">
      <c r="L597" s="71"/>
    </row>
    <row r="598" spans="12:12">
      <c r="L598" s="71"/>
    </row>
    <row r="599" spans="12:12">
      <c r="L599" s="71"/>
    </row>
    <row r="600" spans="12:12">
      <c r="L600" s="71"/>
    </row>
    <row r="601" spans="12:12">
      <c r="L601" s="71"/>
    </row>
    <row r="602" spans="12:12">
      <c r="L602" s="71"/>
    </row>
    <row r="603" spans="12:12">
      <c r="L603" s="71"/>
    </row>
    <row r="604" spans="12:12">
      <c r="L604" s="71"/>
    </row>
    <row r="605" spans="12:12">
      <c r="L605" s="71"/>
    </row>
    <row r="606" spans="12:12">
      <c r="L606" s="71"/>
    </row>
    <row r="607" spans="12:12">
      <c r="L607" s="71"/>
    </row>
    <row r="608" spans="12:12">
      <c r="L608" s="71"/>
    </row>
    <row r="609" spans="12:12">
      <c r="L609" s="71"/>
    </row>
    <row r="610" spans="12:12">
      <c r="L610" s="71"/>
    </row>
    <row r="611" spans="12:12">
      <c r="L611" s="71"/>
    </row>
    <row r="612" spans="12:12">
      <c r="L612" s="71"/>
    </row>
    <row r="613" spans="12:12">
      <c r="L613" s="71"/>
    </row>
    <row r="614" spans="12:12">
      <c r="L614" s="71"/>
    </row>
    <row r="615" spans="12:12">
      <c r="L615" s="71"/>
    </row>
    <row r="616" spans="12:12">
      <c r="L616" s="71"/>
    </row>
    <row r="617" spans="12:12">
      <c r="L617" s="71"/>
    </row>
    <row r="618" spans="12:12">
      <c r="L618" s="71"/>
    </row>
    <row r="619" spans="12:12">
      <c r="L619" s="71"/>
    </row>
    <row r="620" spans="12:12">
      <c r="L620" s="71"/>
    </row>
    <row r="621" spans="12:12">
      <c r="L621" s="71"/>
    </row>
    <row r="622" spans="12:12">
      <c r="L622" s="71"/>
    </row>
    <row r="623" spans="12:12">
      <c r="L623" s="71"/>
    </row>
    <row r="624" spans="12:12">
      <c r="L624" s="71"/>
    </row>
    <row r="625" spans="12:12">
      <c r="L625" s="71"/>
    </row>
    <row r="626" spans="12:12">
      <c r="L626" s="71"/>
    </row>
    <row r="627" spans="12:12">
      <c r="L627" s="71"/>
    </row>
    <row r="628" spans="12:12">
      <c r="L628" s="71"/>
    </row>
    <row r="629" spans="12:12">
      <c r="L629" s="71"/>
    </row>
    <row r="630" spans="12:12">
      <c r="L630" s="71"/>
    </row>
    <row r="631" spans="12:12">
      <c r="L631" s="71"/>
    </row>
    <row r="632" spans="12:12">
      <c r="L632" s="71"/>
    </row>
    <row r="633" spans="12:12">
      <c r="L633" s="71"/>
    </row>
    <row r="634" spans="12:12">
      <c r="L634" s="71"/>
    </row>
    <row r="635" spans="12:12">
      <c r="L635" s="71"/>
    </row>
    <row r="636" spans="12:12">
      <c r="L636" s="71"/>
    </row>
    <row r="637" spans="12:12">
      <c r="L637" s="71"/>
    </row>
    <row r="638" spans="12:12">
      <c r="L638" s="71"/>
    </row>
    <row r="639" spans="12:12">
      <c r="L639" s="71"/>
    </row>
    <row r="640" spans="12:12">
      <c r="L640" s="71"/>
    </row>
    <row r="641" spans="12:12">
      <c r="L641" s="71"/>
    </row>
    <row r="642" spans="12:12">
      <c r="L642" s="71"/>
    </row>
    <row r="643" spans="12:12">
      <c r="L643" s="71"/>
    </row>
    <row r="644" spans="12:12">
      <c r="L644" s="71"/>
    </row>
    <row r="645" spans="12:12">
      <c r="L645" s="71"/>
    </row>
    <row r="646" spans="12:12">
      <c r="L646" s="71"/>
    </row>
    <row r="647" spans="12:12">
      <c r="L647" s="71"/>
    </row>
    <row r="648" spans="12:12">
      <c r="L648" s="71"/>
    </row>
    <row r="649" spans="12:12">
      <c r="L649" s="71"/>
    </row>
    <row r="650" spans="12:12">
      <c r="L650" s="71"/>
    </row>
    <row r="651" spans="12:12">
      <c r="L651" s="71"/>
    </row>
    <row r="652" spans="12:12">
      <c r="L652" s="71"/>
    </row>
    <row r="653" spans="12:12">
      <c r="L653" s="71"/>
    </row>
    <row r="654" spans="12:12">
      <c r="L654" s="71"/>
    </row>
    <row r="655" spans="12:12">
      <c r="L655" s="71"/>
    </row>
    <row r="656" spans="12:12">
      <c r="L656" s="71"/>
    </row>
    <row r="657" spans="12:12">
      <c r="L657" s="71"/>
    </row>
    <row r="658" spans="12:12">
      <c r="L658" s="71"/>
    </row>
    <row r="659" spans="12:12">
      <c r="L659" s="71"/>
    </row>
    <row r="660" spans="12:12">
      <c r="L660" s="71"/>
    </row>
    <row r="661" spans="12:12">
      <c r="L661" s="71"/>
    </row>
    <row r="662" spans="12:12">
      <c r="L662" s="71"/>
    </row>
    <row r="663" spans="12:12">
      <c r="L663" s="71"/>
    </row>
    <row r="664" spans="12:12">
      <c r="L664" s="71"/>
    </row>
    <row r="665" spans="12:12">
      <c r="L665" s="71"/>
    </row>
    <row r="666" spans="12:12">
      <c r="L666" s="71"/>
    </row>
    <row r="667" spans="12:12">
      <c r="L667" s="71"/>
    </row>
    <row r="668" spans="12:12">
      <c r="L668" s="71"/>
    </row>
    <row r="669" spans="12:12">
      <c r="L669" s="71"/>
    </row>
    <row r="670" spans="12:12">
      <c r="L670" s="71"/>
    </row>
    <row r="671" spans="12:12">
      <c r="L671" s="71"/>
    </row>
    <row r="672" spans="12:12">
      <c r="L672" s="71"/>
    </row>
    <row r="673" spans="12:12">
      <c r="L673" s="71"/>
    </row>
    <row r="674" spans="12:12">
      <c r="L674" s="71"/>
    </row>
    <row r="675" spans="12:12">
      <c r="L675" s="71"/>
    </row>
    <row r="676" spans="12:12">
      <c r="L676" s="71"/>
    </row>
    <row r="677" spans="12:12">
      <c r="L677" s="71"/>
    </row>
    <row r="678" spans="12:12">
      <c r="L678" s="71"/>
    </row>
    <row r="679" spans="12:12">
      <c r="L679" s="71"/>
    </row>
    <row r="680" spans="12:12">
      <c r="L680" s="71"/>
    </row>
    <row r="681" spans="12:12">
      <c r="L681" s="71"/>
    </row>
    <row r="682" spans="12:12">
      <c r="L682" s="71"/>
    </row>
    <row r="683" spans="12:12">
      <c r="L683" s="71"/>
    </row>
    <row r="684" spans="12:12">
      <c r="L684" s="71"/>
    </row>
    <row r="685" spans="12:12">
      <c r="L685" s="71"/>
    </row>
    <row r="686" spans="12:12">
      <c r="L686" s="71"/>
    </row>
    <row r="687" spans="12:12">
      <c r="L687" s="71"/>
    </row>
    <row r="688" spans="12:12">
      <c r="L688" s="71"/>
    </row>
    <row r="689" spans="12:12">
      <c r="L689" s="71"/>
    </row>
    <row r="690" spans="12:12">
      <c r="L690" s="71"/>
    </row>
    <row r="691" spans="12:12">
      <c r="L691" s="71"/>
    </row>
    <row r="692" spans="12:12">
      <c r="L692" s="71"/>
    </row>
    <row r="693" spans="12:12">
      <c r="L693" s="71"/>
    </row>
    <row r="694" spans="12:12">
      <c r="L694" s="71"/>
    </row>
    <row r="695" spans="12:12">
      <c r="L695" s="71"/>
    </row>
    <row r="696" spans="12:12">
      <c r="L696" s="71"/>
    </row>
    <row r="697" spans="12:12">
      <c r="L697" s="71"/>
    </row>
    <row r="698" spans="12:12">
      <c r="L698" s="71"/>
    </row>
    <row r="699" spans="12:12">
      <c r="L699" s="71"/>
    </row>
    <row r="700" spans="12:12">
      <c r="L700" s="71"/>
    </row>
    <row r="701" spans="12:12">
      <c r="L701" s="71"/>
    </row>
    <row r="702" spans="12:12">
      <c r="L702" s="71"/>
    </row>
    <row r="703" spans="12:12">
      <c r="L703" s="71"/>
    </row>
    <row r="704" spans="12:12">
      <c r="L704" s="71"/>
    </row>
    <row r="705" spans="12:12">
      <c r="L705" s="71"/>
    </row>
    <row r="706" spans="12:12">
      <c r="L706" s="71"/>
    </row>
    <row r="707" spans="12:12">
      <c r="L707" s="71"/>
    </row>
    <row r="708" spans="12:12">
      <c r="L708" s="71"/>
    </row>
    <row r="709" spans="12:12">
      <c r="L709" s="71"/>
    </row>
    <row r="710" spans="12:12">
      <c r="L710" s="71"/>
    </row>
    <row r="711" spans="12:12">
      <c r="L711" s="71"/>
    </row>
    <row r="712" spans="12:12">
      <c r="L712" s="71"/>
    </row>
    <row r="713" spans="12:12">
      <c r="L713" s="71"/>
    </row>
    <row r="714" spans="12:12">
      <c r="L714" s="71"/>
    </row>
    <row r="715" spans="12:12">
      <c r="L715" s="71"/>
    </row>
    <row r="716" spans="12:12">
      <c r="L716" s="71"/>
    </row>
    <row r="717" spans="12:12">
      <c r="L717" s="71"/>
    </row>
    <row r="718" spans="12:12">
      <c r="L718" s="71"/>
    </row>
    <row r="719" spans="12:12">
      <c r="L719" s="71"/>
    </row>
    <row r="720" spans="12:12">
      <c r="L720" s="71"/>
    </row>
    <row r="721" spans="12:12">
      <c r="L721" s="71"/>
    </row>
    <row r="722" spans="12:12">
      <c r="L722" s="71"/>
    </row>
    <row r="723" spans="12:12">
      <c r="L723" s="71"/>
    </row>
    <row r="724" spans="12:12">
      <c r="L724" s="71"/>
    </row>
    <row r="725" spans="12:12">
      <c r="L725" s="71"/>
    </row>
    <row r="726" spans="12:12">
      <c r="L726" s="71"/>
    </row>
    <row r="727" spans="12:12">
      <c r="L727" s="71"/>
    </row>
    <row r="728" spans="12:12">
      <c r="L728" s="71"/>
    </row>
    <row r="729" spans="12:12">
      <c r="L729" s="71"/>
    </row>
    <row r="730" spans="12:12">
      <c r="L730" s="71"/>
    </row>
    <row r="731" spans="12:12">
      <c r="L731" s="71"/>
    </row>
    <row r="732" spans="12:12">
      <c r="L732" s="71"/>
    </row>
    <row r="733" spans="12:12">
      <c r="L733" s="71"/>
    </row>
    <row r="734" spans="12:12">
      <c r="L734" s="71"/>
    </row>
    <row r="735" spans="12:12">
      <c r="L735" s="71"/>
    </row>
    <row r="736" spans="12:12">
      <c r="L736" s="71"/>
    </row>
    <row r="737" spans="12:12">
      <c r="L737" s="71"/>
    </row>
    <row r="738" spans="12:12">
      <c r="L738" s="71"/>
    </row>
    <row r="739" spans="12:12">
      <c r="L739" s="71"/>
    </row>
    <row r="740" spans="12:12">
      <c r="L740" s="71"/>
    </row>
    <row r="741" spans="12:12">
      <c r="L741" s="71"/>
    </row>
    <row r="742" spans="12:12">
      <c r="L742" s="71"/>
    </row>
    <row r="743" spans="12:12">
      <c r="L743" s="71"/>
    </row>
    <row r="744" spans="12:12">
      <c r="L744" s="71"/>
    </row>
    <row r="745" spans="12:12">
      <c r="L745" s="71"/>
    </row>
    <row r="746" spans="12:12">
      <c r="L746" s="71"/>
    </row>
    <row r="747" spans="12:12">
      <c r="L747" s="71"/>
    </row>
    <row r="748" spans="12:12">
      <c r="L748" s="71"/>
    </row>
    <row r="749" spans="12:12">
      <c r="L749" s="71"/>
    </row>
    <row r="750" spans="12:12">
      <c r="L750" s="71"/>
    </row>
    <row r="751" spans="12:12">
      <c r="L751" s="71"/>
    </row>
    <row r="752" spans="12:12">
      <c r="L752" s="71"/>
    </row>
    <row r="753" spans="12:12">
      <c r="L753" s="71"/>
    </row>
    <row r="754" spans="12:12">
      <c r="L754" s="71"/>
    </row>
    <row r="755" spans="12:12">
      <c r="L755" s="71"/>
    </row>
    <row r="756" spans="12:12">
      <c r="L756" s="71"/>
    </row>
    <row r="757" spans="12:12">
      <c r="L757" s="71"/>
    </row>
    <row r="758" spans="12:12">
      <c r="L758" s="71"/>
    </row>
    <row r="759" spans="12:12">
      <c r="L759" s="71"/>
    </row>
    <row r="760" spans="12:12">
      <c r="L760" s="71"/>
    </row>
    <row r="761" spans="12:12">
      <c r="L761" s="71"/>
    </row>
    <row r="762" spans="12:12">
      <c r="L762" s="71"/>
    </row>
    <row r="763" spans="12:12">
      <c r="L763" s="71"/>
    </row>
    <row r="764" spans="12:12">
      <c r="L764" s="71"/>
    </row>
    <row r="765" spans="12:12">
      <c r="L765" s="71"/>
    </row>
    <row r="766" spans="12:12">
      <c r="L766" s="71"/>
    </row>
    <row r="767" spans="12:12">
      <c r="L767" s="71"/>
    </row>
    <row r="768" spans="12:12">
      <c r="L768" s="71"/>
    </row>
    <row r="769" spans="12:12">
      <c r="L769" s="71"/>
    </row>
    <row r="770" spans="12:12">
      <c r="L770" s="71"/>
    </row>
    <row r="771" spans="12:12">
      <c r="L771" s="71"/>
    </row>
    <row r="772" spans="12:12">
      <c r="L772" s="71"/>
    </row>
    <row r="773" spans="12:12">
      <c r="L773" s="71"/>
    </row>
    <row r="774" spans="12:12">
      <c r="L774" s="71"/>
    </row>
    <row r="775" spans="12:12">
      <c r="L775" s="71"/>
    </row>
    <row r="776" spans="12:12">
      <c r="L776" s="71"/>
    </row>
    <row r="777" spans="12:12">
      <c r="L777" s="71"/>
    </row>
    <row r="778" spans="12:12">
      <c r="L778" s="71"/>
    </row>
    <row r="779" spans="12:12">
      <c r="L779" s="71"/>
    </row>
    <row r="780" spans="12:12">
      <c r="L780" s="71"/>
    </row>
    <row r="781" spans="12:12">
      <c r="L781" s="71"/>
    </row>
    <row r="782" spans="12:12">
      <c r="L782" s="71"/>
    </row>
    <row r="783" spans="12:12">
      <c r="L783" s="71"/>
    </row>
    <row r="784" spans="12:12">
      <c r="L784" s="71"/>
    </row>
    <row r="785" spans="12:12">
      <c r="L785" s="71"/>
    </row>
    <row r="786" spans="12:12">
      <c r="L786" s="71"/>
    </row>
    <row r="787" spans="12:12">
      <c r="L787" s="71"/>
    </row>
    <row r="788" spans="12:12">
      <c r="L788" s="71"/>
    </row>
    <row r="789" spans="12:12">
      <c r="L789" s="71"/>
    </row>
    <row r="790" spans="12:12">
      <c r="L790" s="71"/>
    </row>
    <row r="791" spans="12:12">
      <c r="L791" s="71"/>
    </row>
    <row r="792" spans="12:12">
      <c r="L792" s="71"/>
    </row>
    <row r="793" spans="12:12">
      <c r="L793" s="71"/>
    </row>
    <row r="794" spans="12:12">
      <c r="L794" s="71"/>
    </row>
    <row r="795" spans="12:12">
      <c r="L795" s="71"/>
    </row>
    <row r="796" spans="12:12">
      <c r="L796" s="71"/>
    </row>
    <row r="797" spans="12:12">
      <c r="L797" s="71"/>
    </row>
    <row r="798" spans="12:12">
      <c r="L798" s="71"/>
    </row>
    <row r="799" spans="12:12">
      <c r="L799" s="71"/>
    </row>
    <row r="800" spans="12:12">
      <c r="L800" s="71"/>
    </row>
    <row r="801" spans="12:12">
      <c r="L801" s="71"/>
    </row>
    <row r="802" spans="12:12">
      <c r="L802" s="71"/>
    </row>
    <row r="803" spans="12:12">
      <c r="L803" s="71"/>
    </row>
    <row r="804" spans="12:12">
      <c r="L804" s="71"/>
    </row>
    <row r="805" spans="12:12">
      <c r="L805" s="71"/>
    </row>
    <row r="806" spans="12:12">
      <c r="L806" s="71"/>
    </row>
    <row r="807" spans="12:12">
      <c r="L807" s="71"/>
    </row>
    <row r="808" spans="12:12">
      <c r="L808" s="71"/>
    </row>
    <row r="809" spans="12:12">
      <c r="L809" s="71"/>
    </row>
    <row r="810" spans="12:12">
      <c r="L810" s="71"/>
    </row>
    <row r="811" spans="12:12">
      <c r="L811" s="71"/>
    </row>
    <row r="812" spans="12:12">
      <c r="L812" s="71"/>
    </row>
    <row r="813" spans="12:12">
      <c r="L813" s="71"/>
    </row>
    <row r="814" spans="12:12">
      <c r="L814" s="71"/>
    </row>
    <row r="815" spans="12:12">
      <c r="L815" s="71"/>
    </row>
    <row r="816" spans="12:12">
      <c r="L816" s="71"/>
    </row>
    <row r="817" spans="12:12">
      <c r="L817" s="71"/>
    </row>
    <row r="818" spans="12:12">
      <c r="L818" s="71"/>
    </row>
    <row r="819" spans="12:12">
      <c r="L819" s="71"/>
    </row>
    <row r="820" spans="12:12">
      <c r="L820" s="71"/>
    </row>
    <row r="821" spans="12:12">
      <c r="L821" s="71"/>
    </row>
    <row r="822" spans="12:12">
      <c r="L822" s="71"/>
    </row>
    <row r="823" spans="12:12">
      <c r="L823" s="71"/>
    </row>
    <row r="824" spans="12:12">
      <c r="L824" s="71"/>
    </row>
    <row r="825" spans="12:12">
      <c r="L825" s="71"/>
    </row>
    <row r="826" spans="12:12">
      <c r="L826" s="71"/>
    </row>
    <row r="827" spans="12:12">
      <c r="L827" s="71"/>
    </row>
    <row r="828" spans="12:12">
      <c r="L828" s="71"/>
    </row>
    <row r="829" spans="12:12">
      <c r="L829" s="71"/>
    </row>
    <row r="830" spans="12:12">
      <c r="L830" s="71"/>
    </row>
    <row r="831" spans="12:12">
      <c r="L831" s="71"/>
    </row>
    <row r="832" spans="12:12">
      <c r="L832" s="71"/>
    </row>
    <row r="833" spans="12:12">
      <c r="L833" s="71"/>
    </row>
    <row r="834" spans="12:12">
      <c r="L834" s="71"/>
    </row>
    <row r="835" spans="12:12">
      <c r="L835" s="71"/>
    </row>
    <row r="836" spans="12:12">
      <c r="L836" s="71"/>
    </row>
    <row r="837" spans="12:12">
      <c r="L837" s="71"/>
    </row>
    <row r="838" spans="12:12">
      <c r="L838" s="71"/>
    </row>
    <row r="839" spans="12:12">
      <c r="L839" s="71"/>
    </row>
    <row r="840" spans="12:12">
      <c r="L840" s="71"/>
    </row>
    <row r="841" spans="12:12">
      <c r="L841" s="71"/>
    </row>
    <row r="842" spans="12:12">
      <c r="L842" s="71"/>
    </row>
    <row r="843" spans="12:12">
      <c r="L843" s="71"/>
    </row>
    <row r="844" spans="12:12">
      <c r="L844" s="71"/>
    </row>
    <row r="845" spans="12:12">
      <c r="L845" s="71"/>
    </row>
    <row r="846" spans="12:12">
      <c r="L846" s="71"/>
    </row>
    <row r="847" spans="12:12">
      <c r="L847" s="71"/>
    </row>
    <row r="848" spans="12:12">
      <c r="L848" s="71"/>
    </row>
    <row r="849" spans="12:12">
      <c r="L849" s="71"/>
    </row>
    <row r="850" spans="12:12">
      <c r="L850" s="71"/>
    </row>
    <row r="851" spans="12:12">
      <c r="L851" s="71"/>
    </row>
    <row r="852" spans="12:12">
      <c r="L852" s="71"/>
    </row>
    <row r="853" spans="12:12">
      <c r="L853" s="71"/>
    </row>
    <row r="854" spans="12:12">
      <c r="L854" s="71"/>
    </row>
    <row r="855" spans="12:12">
      <c r="L855" s="71"/>
    </row>
    <row r="856" spans="12:12">
      <c r="L856" s="71"/>
    </row>
    <row r="857" spans="12:12">
      <c r="L857" s="71"/>
    </row>
    <row r="858" spans="12:12">
      <c r="L858" s="71"/>
    </row>
    <row r="859" spans="12:12">
      <c r="L859" s="71"/>
    </row>
    <row r="860" spans="12:12">
      <c r="L860" s="71"/>
    </row>
    <row r="861" spans="12:12">
      <c r="L861" s="71"/>
    </row>
    <row r="862" spans="12:12">
      <c r="L862" s="71"/>
    </row>
    <row r="863" spans="12:12">
      <c r="L863" s="71"/>
    </row>
    <row r="864" spans="12:12">
      <c r="L864" s="71"/>
    </row>
    <row r="865" spans="12:12">
      <c r="L865" s="71"/>
    </row>
    <row r="866" spans="12:12">
      <c r="L866" s="71"/>
    </row>
    <row r="867" spans="12:12">
      <c r="L867" s="71"/>
    </row>
    <row r="868" spans="12:12">
      <c r="L868" s="71"/>
    </row>
    <row r="869" spans="12:12">
      <c r="L869" s="71"/>
    </row>
    <row r="870" spans="12:12">
      <c r="L870" s="71"/>
    </row>
    <row r="871" spans="12:12">
      <c r="L871" s="71"/>
    </row>
    <row r="872" spans="12:12">
      <c r="L872" s="71"/>
    </row>
    <row r="873" spans="12:12">
      <c r="L873" s="71"/>
    </row>
    <row r="874" spans="12:12">
      <c r="L874" s="71"/>
    </row>
    <row r="875" spans="12:12">
      <c r="L875" s="71"/>
    </row>
    <row r="876" spans="12:12">
      <c r="L876" s="71"/>
    </row>
    <row r="877" spans="12:12">
      <c r="L877" s="71"/>
    </row>
    <row r="878" spans="12:12">
      <c r="L878" s="71"/>
    </row>
    <row r="879" spans="12:12">
      <c r="L879" s="71"/>
    </row>
    <row r="880" spans="12:12">
      <c r="L880" s="71"/>
    </row>
    <row r="881" spans="12:12">
      <c r="L881" s="71"/>
    </row>
    <row r="882" spans="12:12">
      <c r="L882" s="71"/>
    </row>
    <row r="883" spans="12:12">
      <c r="L883" s="71"/>
    </row>
    <row r="884" spans="12:12">
      <c r="L884" s="71"/>
    </row>
    <row r="885" spans="12:12">
      <c r="L885" s="71"/>
    </row>
    <row r="886" spans="12:12">
      <c r="L886" s="71"/>
    </row>
    <row r="887" spans="12:12">
      <c r="L887" s="71"/>
    </row>
    <row r="888" spans="12:12">
      <c r="L888" s="71"/>
    </row>
    <row r="889" spans="12:12">
      <c r="L889" s="71"/>
    </row>
    <row r="890" spans="12:12">
      <c r="L890" s="71"/>
    </row>
    <row r="891" spans="12:12">
      <c r="L891" s="71"/>
    </row>
    <row r="892" spans="12:12">
      <c r="L892" s="71"/>
    </row>
    <row r="893" spans="12:12">
      <c r="L893" s="71"/>
    </row>
    <row r="894" spans="12:12">
      <c r="L894" s="71"/>
    </row>
    <row r="895" spans="12:12">
      <c r="L895" s="71"/>
    </row>
    <row r="896" spans="12:12">
      <c r="L896" s="71"/>
    </row>
    <row r="897" spans="12:12">
      <c r="L897" s="71"/>
    </row>
    <row r="898" spans="12:12">
      <c r="L898" s="71"/>
    </row>
    <row r="899" spans="12:12">
      <c r="L899" s="71"/>
    </row>
    <row r="900" spans="12:12">
      <c r="L900" s="71"/>
    </row>
    <row r="901" spans="12:12">
      <c r="L901" s="71"/>
    </row>
    <row r="902" spans="12:12">
      <c r="L902" s="71"/>
    </row>
    <row r="903" spans="12:12">
      <c r="L903" s="71"/>
    </row>
    <row r="904" spans="12:12">
      <c r="L904" s="71"/>
    </row>
    <row r="905" spans="12:12">
      <c r="L905" s="71"/>
    </row>
    <row r="906" spans="12:12">
      <c r="L906" s="71"/>
    </row>
    <row r="907" spans="12:12">
      <c r="L907" s="71"/>
    </row>
    <row r="908" spans="12:12">
      <c r="L908" s="71"/>
    </row>
    <row r="909" spans="12:12">
      <c r="L909" s="71"/>
    </row>
    <row r="910" spans="12:12">
      <c r="L910" s="71"/>
    </row>
    <row r="911" spans="12:12">
      <c r="L911" s="71"/>
    </row>
    <row r="912" spans="12:12">
      <c r="L912" s="71"/>
    </row>
    <row r="913" spans="12:12">
      <c r="L913" s="71"/>
    </row>
    <row r="914" spans="12:12">
      <c r="L914" s="71"/>
    </row>
    <row r="915" spans="12:12">
      <c r="L915" s="71"/>
    </row>
    <row r="916" spans="12:12">
      <c r="L916" s="71"/>
    </row>
    <row r="917" spans="12:12">
      <c r="L917" s="71"/>
    </row>
    <row r="918" spans="12:12">
      <c r="L918" s="71"/>
    </row>
    <row r="919" spans="12:12">
      <c r="L919" s="71"/>
    </row>
    <row r="920" spans="12:12">
      <c r="L920" s="71"/>
    </row>
    <row r="921" spans="12:12">
      <c r="L921" s="71"/>
    </row>
    <row r="922" spans="12:12">
      <c r="L922" s="71"/>
    </row>
    <row r="923" spans="12:12">
      <c r="L923" s="71"/>
    </row>
    <row r="924" spans="12:12">
      <c r="L924" s="71"/>
    </row>
    <row r="925" spans="12:12">
      <c r="L925" s="71"/>
    </row>
    <row r="926" spans="12:12">
      <c r="L926" s="71"/>
    </row>
    <row r="927" spans="12:12">
      <c r="L927" s="71"/>
    </row>
    <row r="928" spans="12:12">
      <c r="L928" s="71"/>
    </row>
    <row r="929" spans="12:12">
      <c r="L929" s="71"/>
    </row>
    <row r="930" spans="12:12">
      <c r="L930" s="71"/>
    </row>
    <row r="931" spans="12:12">
      <c r="L931" s="71"/>
    </row>
    <row r="932" spans="12:12">
      <c r="L932" s="71"/>
    </row>
    <row r="933" spans="12:12">
      <c r="L933" s="71"/>
    </row>
    <row r="934" spans="12:12">
      <c r="L934" s="71"/>
    </row>
    <row r="935" spans="12:12">
      <c r="L935" s="71"/>
    </row>
    <row r="936" spans="12:12">
      <c r="L936" s="71"/>
    </row>
    <row r="937" spans="12:12">
      <c r="L937" s="71"/>
    </row>
    <row r="938" spans="12:12">
      <c r="L938" s="71"/>
    </row>
    <row r="939" spans="12:12">
      <c r="L939" s="71"/>
    </row>
    <row r="940" spans="12:12">
      <c r="L940" s="71"/>
    </row>
    <row r="941" spans="12:12">
      <c r="L941" s="71"/>
    </row>
    <row r="942" spans="12:12">
      <c r="L942" s="71"/>
    </row>
    <row r="943" spans="12:12">
      <c r="L943" s="71"/>
    </row>
    <row r="944" spans="12:12">
      <c r="L944" s="71"/>
    </row>
    <row r="945" spans="12:12">
      <c r="L945" s="71"/>
    </row>
    <row r="946" spans="12:12">
      <c r="L946" s="71"/>
    </row>
    <row r="947" spans="12:12">
      <c r="L947" s="71"/>
    </row>
    <row r="948" spans="12:12">
      <c r="L948" s="71"/>
    </row>
    <row r="949" spans="12:12">
      <c r="L949" s="71"/>
    </row>
    <row r="950" spans="12:12">
      <c r="L950" s="71"/>
    </row>
    <row r="951" spans="12:12">
      <c r="L951" s="71"/>
    </row>
    <row r="952" spans="12:12">
      <c r="L952" s="71"/>
    </row>
    <row r="953" spans="12:12">
      <c r="L953" s="71"/>
    </row>
    <row r="954" spans="12:12">
      <c r="L954" s="71"/>
    </row>
    <row r="955" spans="12:12">
      <c r="L955" s="71"/>
    </row>
    <row r="956" spans="12:12">
      <c r="L956" s="71"/>
    </row>
    <row r="957" spans="12:12">
      <c r="L957" s="71"/>
    </row>
    <row r="958" spans="12:12">
      <c r="L958" s="71"/>
    </row>
    <row r="959" spans="12:12">
      <c r="L959" s="71"/>
    </row>
    <row r="960" spans="12:12">
      <c r="L960" s="71"/>
    </row>
    <row r="961" spans="12:12">
      <c r="L961" s="71"/>
    </row>
    <row r="962" spans="12:12">
      <c r="L962" s="71"/>
    </row>
    <row r="963" spans="12:12">
      <c r="L963" s="71"/>
    </row>
    <row r="964" spans="12:12">
      <c r="L964" s="71"/>
    </row>
    <row r="965" spans="12:12">
      <c r="L965" s="71"/>
    </row>
    <row r="966" spans="12:12">
      <c r="L966" s="71"/>
    </row>
    <row r="967" spans="12:12">
      <c r="L967" s="71"/>
    </row>
    <row r="968" spans="12:12">
      <c r="L968" s="71"/>
    </row>
    <row r="969" spans="12:12">
      <c r="L969" s="71"/>
    </row>
    <row r="970" spans="12:12">
      <c r="L970" s="71"/>
    </row>
    <row r="971" spans="12:12">
      <c r="L971" s="71"/>
    </row>
    <row r="972" spans="12:12">
      <c r="L972" s="71"/>
    </row>
    <row r="973" spans="12:12">
      <c r="L973" s="71"/>
    </row>
    <row r="974" spans="12:12">
      <c r="L974" s="71"/>
    </row>
    <row r="975" spans="12:12">
      <c r="L975" s="71"/>
    </row>
    <row r="976" spans="12:12">
      <c r="L976" s="71"/>
    </row>
    <row r="977" spans="12:12">
      <c r="L977" s="71"/>
    </row>
    <row r="978" spans="12:12">
      <c r="L978" s="71"/>
    </row>
    <row r="979" spans="12:12">
      <c r="L979" s="71"/>
    </row>
    <row r="980" spans="12:12">
      <c r="L980" s="71"/>
    </row>
    <row r="981" spans="12:12">
      <c r="L981" s="71"/>
    </row>
    <row r="982" spans="12:12">
      <c r="L982" s="71"/>
    </row>
    <row r="983" spans="12:12">
      <c r="L983" s="71"/>
    </row>
    <row r="984" spans="12:12">
      <c r="L984" s="71"/>
    </row>
    <row r="985" spans="12:12">
      <c r="L985" s="71"/>
    </row>
    <row r="986" spans="12:12">
      <c r="L986" s="71"/>
    </row>
    <row r="987" spans="12:12">
      <c r="L987" s="71"/>
    </row>
    <row r="988" spans="12:12">
      <c r="L988" s="71"/>
    </row>
    <row r="989" spans="12:12">
      <c r="L989" s="71"/>
    </row>
    <row r="990" spans="12:12">
      <c r="L990" s="71"/>
    </row>
    <row r="991" spans="12:12">
      <c r="L991" s="71"/>
    </row>
    <row r="992" spans="12:12">
      <c r="L992" s="71"/>
    </row>
    <row r="993" spans="12:12">
      <c r="L993" s="71"/>
    </row>
    <row r="994" spans="12:12">
      <c r="L994" s="71"/>
    </row>
    <row r="995" spans="12:12">
      <c r="L995" s="71"/>
    </row>
    <row r="996" spans="12:12">
      <c r="L996" s="71"/>
    </row>
    <row r="997" spans="12:12">
      <c r="L997" s="71"/>
    </row>
    <row r="998" spans="12:12">
      <c r="L998" s="71"/>
    </row>
    <row r="999" spans="12:12">
      <c r="L999" s="71"/>
    </row>
    <row r="1000" spans="12:12">
      <c r="L1000" s="71"/>
    </row>
    <row r="1001" spans="12:12">
      <c r="L1001" s="71"/>
    </row>
    <row r="1002" spans="12:12">
      <c r="L1002" s="71"/>
    </row>
    <row r="1003" spans="12:12">
      <c r="L1003" s="71"/>
    </row>
    <row r="1004" spans="12:12">
      <c r="L1004" s="71"/>
    </row>
    <row r="1005" spans="12:12">
      <c r="L1005" s="71"/>
    </row>
    <row r="1006" spans="12:12">
      <c r="L1006" s="71"/>
    </row>
    <row r="1007" spans="12:12">
      <c r="L1007" s="71"/>
    </row>
    <row r="1008" spans="12:12">
      <c r="L1008" s="71"/>
    </row>
    <row r="1009" spans="12:12">
      <c r="L1009" s="71"/>
    </row>
    <row r="1010" spans="12:12">
      <c r="L1010" s="71"/>
    </row>
    <row r="1011" spans="12:12">
      <c r="L1011" s="71"/>
    </row>
    <row r="1012" spans="12:12">
      <c r="L1012" s="71"/>
    </row>
    <row r="1013" spans="12:12">
      <c r="L1013" s="71"/>
    </row>
    <row r="1014" spans="12:12">
      <c r="L1014" s="71"/>
    </row>
    <row r="1015" spans="12:12">
      <c r="L1015" s="71"/>
    </row>
    <row r="1016" spans="12:12">
      <c r="L1016" s="71"/>
    </row>
    <row r="1017" spans="12:12">
      <c r="L1017" s="71"/>
    </row>
    <row r="1018" spans="12:12">
      <c r="L1018" s="71"/>
    </row>
    <row r="1019" spans="12:12">
      <c r="L1019" s="71"/>
    </row>
    <row r="1020" spans="12:12">
      <c r="L1020" s="71"/>
    </row>
    <row r="1021" spans="12:12">
      <c r="L1021" s="71"/>
    </row>
    <row r="1022" spans="12:12">
      <c r="L1022" s="71"/>
    </row>
    <row r="1023" spans="12:12">
      <c r="L1023" s="71"/>
    </row>
    <row r="1024" spans="12:12">
      <c r="L1024" s="71"/>
    </row>
    <row r="1025" spans="12:12">
      <c r="L1025" s="71"/>
    </row>
    <row r="1026" spans="12:12">
      <c r="L1026" s="71"/>
    </row>
    <row r="1027" spans="12:12">
      <c r="L1027" s="71"/>
    </row>
    <row r="1028" spans="12:12">
      <c r="L1028" s="71"/>
    </row>
    <row r="1029" spans="12:12">
      <c r="L1029" s="71"/>
    </row>
    <row r="1030" spans="12:12">
      <c r="L1030" s="71"/>
    </row>
    <row r="1031" spans="12:12">
      <c r="L1031" s="71"/>
    </row>
    <row r="1032" spans="12:12">
      <c r="L1032" s="71"/>
    </row>
    <row r="1033" spans="12:12">
      <c r="L1033" s="71"/>
    </row>
    <row r="1034" spans="12:12">
      <c r="L1034" s="71"/>
    </row>
    <row r="1035" spans="12:12">
      <c r="L1035" s="71"/>
    </row>
    <row r="1036" spans="12:12">
      <c r="L1036" s="71"/>
    </row>
    <row r="1037" spans="12:12">
      <c r="L1037" s="71"/>
    </row>
    <row r="1038" spans="12:12">
      <c r="L1038" s="71"/>
    </row>
    <row r="1039" spans="12:12">
      <c r="L1039" s="71"/>
    </row>
    <row r="1040" spans="12:12">
      <c r="L1040" s="71"/>
    </row>
    <row r="1041" spans="12:12">
      <c r="L1041" s="71"/>
    </row>
    <row r="1042" spans="12:12">
      <c r="L1042" s="71"/>
    </row>
    <row r="1043" spans="12:12">
      <c r="L1043" s="71"/>
    </row>
    <row r="1044" spans="12:12">
      <c r="L1044" s="71"/>
    </row>
    <row r="1045" spans="12:12">
      <c r="L1045" s="71"/>
    </row>
    <row r="1046" spans="12:12">
      <c r="L1046" s="71"/>
    </row>
    <row r="1047" spans="12:12">
      <c r="L1047" s="71"/>
    </row>
    <row r="1048" spans="12:12">
      <c r="L1048" s="71"/>
    </row>
    <row r="1049" spans="12:12">
      <c r="L1049" s="71"/>
    </row>
    <row r="1050" spans="12:12">
      <c r="L1050" s="71"/>
    </row>
    <row r="1051" spans="12:12">
      <c r="L1051" s="71"/>
    </row>
    <row r="1052" spans="12:12">
      <c r="L1052" s="71"/>
    </row>
    <row r="1053" spans="12:12">
      <c r="L1053" s="71"/>
    </row>
    <row r="1054" spans="12:12">
      <c r="L1054" s="71"/>
    </row>
    <row r="1055" spans="12:12">
      <c r="L1055" s="71"/>
    </row>
    <row r="1056" spans="12:12">
      <c r="L1056" s="71"/>
    </row>
    <row r="1057" spans="12:12">
      <c r="L1057" s="71"/>
    </row>
    <row r="1058" spans="12:12">
      <c r="L1058" s="71"/>
    </row>
    <row r="1059" spans="12:12">
      <c r="L1059" s="71"/>
    </row>
    <row r="1060" spans="12:12">
      <c r="L1060" s="71"/>
    </row>
    <row r="1061" spans="12:12">
      <c r="L1061" s="71"/>
    </row>
    <row r="1062" spans="12:12">
      <c r="L1062" s="71"/>
    </row>
    <row r="1063" spans="12:12">
      <c r="L1063" s="71"/>
    </row>
    <row r="1064" spans="12:12">
      <c r="L1064" s="71"/>
    </row>
    <row r="1065" spans="12:12">
      <c r="L1065" s="71"/>
    </row>
    <row r="1066" spans="12:12">
      <c r="L1066" s="71"/>
    </row>
    <row r="1067" spans="12:12">
      <c r="L1067" s="71"/>
    </row>
    <row r="1068" spans="12:12">
      <c r="L1068" s="71"/>
    </row>
    <row r="1069" spans="12:12">
      <c r="L1069" s="71"/>
    </row>
    <row r="1070" spans="12:12">
      <c r="L1070" s="71"/>
    </row>
    <row r="1071" spans="12:12">
      <c r="L1071" s="71"/>
    </row>
    <row r="1072" spans="12:12">
      <c r="L1072" s="71"/>
    </row>
    <row r="1073" spans="12:12">
      <c r="L1073" s="71"/>
    </row>
    <row r="1074" spans="12:12">
      <c r="L1074" s="71"/>
    </row>
    <row r="1075" spans="12:12">
      <c r="L1075" s="71"/>
    </row>
    <row r="1076" spans="12:12">
      <c r="L1076" s="71"/>
    </row>
    <row r="1077" spans="12:12">
      <c r="L1077" s="71"/>
    </row>
    <row r="1078" spans="12:12">
      <c r="L1078" s="71"/>
    </row>
    <row r="1079" spans="12:12">
      <c r="L1079" s="71"/>
    </row>
    <row r="1080" spans="12:12">
      <c r="L1080" s="71"/>
    </row>
    <row r="1081" spans="12:12">
      <c r="L1081" s="71"/>
    </row>
    <row r="1082" spans="12:12">
      <c r="L1082" s="71"/>
    </row>
    <row r="1083" spans="12:12">
      <c r="L1083" s="71"/>
    </row>
    <row r="1084" spans="12:12">
      <c r="L1084" s="71"/>
    </row>
    <row r="1085" spans="12:12">
      <c r="L1085" s="71"/>
    </row>
    <row r="1086" spans="12:12">
      <c r="L1086" s="71"/>
    </row>
    <row r="1087" spans="12:12">
      <c r="L1087" s="71"/>
    </row>
    <row r="1088" spans="12:12">
      <c r="L1088" s="71"/>
    </row>
    <row r="1089" spans="12:12">
      <c r="L1089" s="71"/>
    </row>
    <row r="1090" spans="12:12">
      <c r="L1090" s="71"/>
    </row>
    <row r="1091" spans="12:12">
      <c r="L1091" s="71"/>
    </row>
    <row r="1092" spans="12:12">
      <c r="L1092" s="71"/>
    </row>
    <row r="1093" spans="12:12">
      <c r="L1093" s="71"/>
    </row>
    <row r="1094" spans="12:12">
      <c r="L1094" s="71"/>
    </row>
    <row r="1095" spans="12:12">
      <c r="L1095" s="71"/>
    </row>
    <row r="1096" spans="12:12">
      <c r="L1096" s="71"/>
    </row>
    <row r="1097" spans="12:12">
      <c r="L1097" s="71"/>
    </row>
    <row r="1098" spans="12:12">
      <c r="L1098" s="71"/>
    </row>
    <row r="1099" spans="12:12">
      <c r="L1099" s="71"/>
    </row>
    <row r="1100" spans="12:12">
      <c r="L1100" s="71"/>
    </row>
    <row r="1101" spans="12:12">
      <c r="L1101" s="71"/>
    </row>
    <row r="1102" spans="12:12">
      <c r="L1102" s="71"/>
    </row>
    <row r="1103" spans="12:12">
      <c r="L1103" s="71"/>
    </row>
    <row r="1104" spans="12:12">
      <c r="L1104" s="71"/>
    </row>
    <row r="1105" spans="12:12">
      <c r="L1105" s="71"/>
    </row>
    <row r="1106" spans="12:12">
      <c r="L1106" s="71"/>
    </row>
    <row r="1107" spans="12:12">
      <c r="L1107" s="71"/>
    </row>
    <row r="1108" spans="12:12">
      <c r="L1108" s="71"/>
    </row>
    <row r="1109" spans="12:12">
      <c r="L1109" s="71"/>
    </row>
    <row r="1110" spans="12:12">
      <c r="L1110" s="71"/>
    </row>
    <row r="1111" spans="12:12">
      <c r="L1111" s="71"/>
    </row>
    <row r="1112" spans="12:12">
      <c r="L1112" s="71"/>
    </row>
    <row r="1113" spans="12:12">
      <c r="L1113" s="71"/>
    </row>
    <row r="1114" spans="12:12">
      <c r="L1114" s="71"/>
    </row>
    <row r="1115" spans="12:12">
      <c r="L1115" s="71"/>
    </row>
    <row r="1116" spans="12:12">
      <c r="L1116" s="71"/>
    </row>
    <row r="1117" spans="12:12">
      <c r="L1117" s="71"/>
    </row>
    <row r="1118" spans="12:12">
      <c r="L1118" s="71"/>
    </row>
    <row r="1119" spans="12:12">
      <c r="L1119" s="71"/>
    </row>
    <row r="1120" spans="12:12">
      <c r="L1120" s="71"/>
    </row>
    <row r="1121" spans="12:12">
      <c r="L1121" s="71"/>
    </row>
    <row r="1122" spans="12:12">
      <c r="L1122" s="71"/>
    </row>
    <row r="1123" spans="12:12">
      <c r="L1123" s="71"/>
    </row>
    <row r="1124" spans="12:12">
      <c r="L1124" s="71"/>
    </row>
    <row r="1125" spans="12:12">
      <c r="L1125" s="71"/>
    </row>
    <row r="1126" spans="12:12">
      <c r="L1126" s="71"/>
    </row>
    <row r="1127" spans="12:12">
      <c r="L1127" s="71"/>
    </row>
    <row r="1128" spans="12:12">
      <c r="L1128" s="71"/>
    </row>
    <row r="1129" spans="12:12">
      <c r="L1129" s="71"/>
    </row>
    <row r="1130" spans="12:12">
      <c r="L1130" s="71"/>
    </row>
    <row r="1131" spans="12:12">
      <c r="L1131" s="71"/>
    </row>
    <row r="1132" spans="12:12">
      <c r="L1132" s="71"/>
    </row>
    <row r="1133" spans="12:12">
      <c r="L1133" s="71"/>
    </row>
    <row r="1134" spans="12:12">
      <c r="L1134" s="71"/>
    </row>
    <row r="1135" spans="12:12">
      <c r="L1135" s="71"/>
    </row>
    <row r="1136" spans="12:12">
      <c r="L1136" s="71"/>
    </row>
    <row r="1137" spans="12:12">
      <c r="L1137" s="71"/>
    </row>
    <row r="1138" spans="12:12">
      <c r="L1138" s="71"/>
    </row>
    <row r="1139" spans="12:12">
      <c r="L1139" s="71"/>
    </row>
    <row r="1140" spans="12:12">
      <c r="L1140" s="71"/>
    </row>
    <row r="1141" spans="12:12">
      <c r="L1141" s="71"/>
    </row>
    <row r="1142" spans="12:12">
      <c r="L1142" s="71"/>
    </row>
    <row r="1143" spans="12:12">
      <c r="L1143" s="71"/>
    </row>
    <row r="1144" spans="12:12">
      <c r="L1144" s="71"/>
    </row>
    <row r="1145" spans="12:12">
      <c r="L1145" s="71"/>
    </row>
    <row r="1146" spans="12:12">
      <c r="L1146" s="71"/>
    </row>
    <row r="1147" spans="12:12">
      <c r="L1147" s="71"/>
    </row>
    <row r="1148" spans="12:12">
      <c r="L1148" s="71"/>
    </row>
    <row r="1149" spans="12:12">
      <c r="L1149" s="71"/>
    </row>
    <row r="1150" spans="12:12">
      <c r="L1150" s="71"/>
    </row>
    <row r="1151" spans="12:12">
      <c r="L1151" s="71"/>
    </row>
    <row r="1152" spans="12:12">
      <c r="L1152" s="71"/>
    </row>
    <row r="1153" spans="12:12">
      <c r="L1153" s="71"/>
    </row>
    <row r="1154" spans="12:12">
      <c r="L1154" s="71"/>
    </row>
    <row r="1155" spans="12:12">
      <c r="L1155" s="71"/>
    </row>
    <row r="1156" spans="12:12">
      <c r="L1156" s="71"/>
    </row>
    <row r="1157" spans="12:12">
      <c r="L1157" s="71"/>
    </row>
    <row r="1158" spans="12:12">
      <c r="L1158" s="71"/>
    </row>
    <row r="1159" spans="12:12">
      <c r="L1159" s="71"/>
    </row>
    <row r="1160" spans="12:12">
      <c r="L1160" s="71"/>
    </row>
    <row r="1161" spans="12:12">
      <c r="L1161" s="71"/>
    </row>
    <row r="1162" spans="12:12">
      <c r="L1162" s="71"/>
    </row>
    <row r="1163" spans="12:12">
      <c r="L1163" s="71"/>
    </row>
    <row r="1164" spans="12:12">
      <c r="L1164" s="71"/>
    </row>
    <row r="1165" spans="12:12">
      <c r="L1165" s="71"/>
    </row>
    <row r="1166" spans="12:12">
      <c r="L1166" s="71"/>
    </row>
    <row r="1167" spans="12:12">
      <c r="L1167" s="71"/>
    </row>
    <row r="1168" spans="12:12">
      <c r="L1168" s="71"/>
    </row>
    <row r="1169" spans="12:12">
      <c r="L1169" s="71"/>
    </row>
    <row r="1170" spans="12:12">
      <c r="L1170" s="71"/>
    </row>
    <row r="1171" spans="12:12">
      <c r="L1171" s="71"/>
    </row>
    <row r="1172" spans="12:12">
      <c r="L1172" s="71"/>
    </row>
    <row r="1173" spans="12:12">
      <c r="L1173" s="71"/>
    </row>
    <row r="1174" spans="12:12">
      <c r="L1174" s="71"/>
    </row>
    <row r="1175" spans="12:12">
      <c r="L1175" s="71"/>
    </row>
    <row r="1176" spans="12:12">
      <c r="L1176" s="71"/>
    </row>
    <row r="1177" spans="12:12">
      <c r="L1177" s="71"/>
    </row>
    <row r="1178" spans="12:12">
      <c r="L1178" s="71"/>
    </row>
    <row r="1179" spans="12:12">
      <c r="L1179" s="71"/>
    </row>
    <row r="1180" spans="12:12">
      <c r="L1180" s="71"/>
    </row>
    <row r="1181" spans="12:12">
      <c r="L1181" s="71"/>
    </row>
    <row r="1182" spans="12:12">
      <c r="L1182" s="71"/>
    </row>
    <row r="1183" spans="12:12">
      <c r="L1183" s="71"/>
    </row>
    <row r="1184" spans="12:12">
      <c r="L1184" s="71"/>
    </row>
    <row r="1185" spans="12:12">
      <c r="L1185" s="71"/>
    </row>
    <row r="1186" spans="12:12">
      <c r="L1186" s="71"/>
    </row>
    <row r="1187" spans="12:12">
      <c r="L1187" s="71"/>
    </row>
    <row r="1188" spans="12:12">
      <c r="L1188" s="71"/>
    </row>
    <row r="1189" spans="12:12">
      <c r="L1189" s="71"/>
    </row>
    <row r="1190" spans="12:12">
      <c r="L1190" s="71"/>
    </row>
    <row r="1191" spans="12:12">
      <c r="L1191" s="71"/>
    </row>
    <row r="1192" spans="12:12">
      <c r="L1192" s="71"/>
    </row>
    <row r="1193" spans="12:12">
      <c r="L1193" s="71"/>
    </row>
    <row r="1194" spans="12:12">
      <c r="L1194" s="71"/>
    </row>
    <row r="1195" spans="12:12">
      <c r="L1195" s="71"/>
    </row>
    <row r="1196" spans="12:12">
      <c r="L1196" s="71"/>
    </row>
    <row r="1197" spans="12:12">
      <c r="L1197" s="71"/>
    </row>
    <row r="1198" spans="12:12">
      <c r="L1198" s="71"/>
    </row>
    <row r="1199" spans="12:12">
      <c r="L1199" s="71"/>
    </row>
    <row r="1200" spans="12:12">
      <c r="L1200" s="71"/>
    </row>
    <row r="1201" spans="12:12">
      <c r="L1201" s="71"/>
    </row>
    <row r="1202" spans="12:12">
      <c r="L1202" s="71"/>
    </row>
    <row r="1203" spans="12:12">
      <c r="L1203" s="71"/>
    </row>
    <row r="1204" spans="12:12">
      <c r="L1204" s="71"/>
    </row>
    <row r="1205" spans="12:12">
      <c r="L1205" s="71"/>
    </row>
    <row r="1206" spans="12:12">
      <c r="L1206" s="71"/>
    </row>
    <row r="1207" spans="12:12">
      <c r="L1207" s="71"/>
    </row>
    <row r="1208" spans="12:12">
      <c r="L1208" s="71"/>
    </row>
    <row r="1209" spans="12:12">
      <c r="L1209" s="71"/>
    </row>
    <row r="1210" spans="12:12">
      <c r="L1210" s="71"/>
    </row>
    <row r="1211" spans="12:12">
      <c r="L1211" s="71"/>
    </row>
    <row r="1212" spans="12:12">
      <c r="L1212" s="71"/>
    </row>
    <row r="1213" spans="12:12">
      <c r="L1213" s="71"/>
    </row>
    <row r="1214" spans="12:12">
      <c r="L1214" s="71"/>
    </row>
    <row r="1215" spans="12:12">
      <c r="L1215" s="71"/>
    </row>
    <row r="1216" spans="12:12">
      <c r="L1216" s="71"/>
    </row>
    <row r="1217" spans="12:12">
      <c r="L1217" s="71"/>
    </row>
    <row r="1218" spans="12:12">
      <c r="L1218" s="71"/>
    </row>
    <row r="1219" spans="12:12">
      <c r="L1219" s="71"/>
    </row>
    <row r="1220" spans="12:12">
      <c r="L1220" s="71"/>
    </row>
    <row r="1221" spans="12:12">
      <c r="L1221" s="71"/>
    </row>
    <row r="1222" spans="12:12">
      <c r="L1222" s="71"/>
    </row>
    <row r="1223" spans="12:12">
      <c r="L1223" s="71"/>
    </row>
    <row r="1224" spans="12:12">
      <c r="L1224" s="71"/>
    </row>
    <row r="1225" spans="12:12">
      <c r="L1225" s="71"/>
    </row>
    <row r="1226" spans="12:12">
      <c r="L1226" s="71"/>
    </row>
    <row r="1227" spans="12:12">
      <c r="L1227" s="71"/>
    </row>
    <row r="1228" spans="12:12">
      <c r="L1228" s="71"/>
    </row>
    <row r="1229" spans="12:12">
      <c r="L1229" s="71"/>
    </row>
    <row r="1230" spans="12:12">
      <c r="L1230" s="71"/>
    </row>
    <row r="1231" spans="12:12">
      <c r="L1231" s="71"/>
    </row>
    <row r="1232" spans="12:12">
      <c r="L1232" s="71"/>
    </row>
    <row r="1233" spans="12:12">
      <c r="L1233" s="71"/>
    </row>
    <row r="1234" spans="12:12">
      <c r="L1234" s="71"/>
    </row>
    <row r="1235" spans="12:12">
      <c r="L1235" s="71"/>
    </row>
    <row r="1236" spans="12:12">
      <c r="L1236" s="71"/>
    </row>
    <row r="1237" spans="12:12">
      <c r="L1237" s="71"/>
    </row>
    <row r="1238" spans="12:12">
      <c r="L1238" s="71"/>
    </row>
    <row r="1239" spans="12:12">
      <c r="L1239" s="71"/>
    </row>
    <row r="1240" spans="12:12">
      <c r="L1240" s="71"/>
    </row>
    <row r="1241" spans="12:12">
      <c r="L1241" s="71"/>
    </row>
    <row r="1242" spans="12:12">
      <c r="L1242" s="71"/>
    </row>
    <row r="1243" spans="12:12">
      <c r="L1243" s="71"/>
    </row>
    <row r="1244" spans="12:12">
      <c r="L1244" s="71"/>
    </row>
    <row r="1245" spans="12:12">
      <c r="L1245" s="71"/>
    </row>
    <row r="1246" spans="12:12">
      <c r="L1246" s="71"/>
    </row>
    <row r="1247" spans="12:12">
      <c r="L1247" s="71"/>
    </row>
    <row r="1248" spans="12:12">
      <c r="L1248" s="71"/>
    </row>
    <row r="1249" spans="12:12">
      <c r="L1249" s="71"/>
    </row>
    <row r="1250" spans="12:12">
      <c r="L1250" s="71"/>
    </row>
    <row r="1251" spans="12:12">
      <c r="L1251" s="71"/>
    </row>
    <row r="1252" spans="12:12">
      <c r="L1252" s="71"/>
    </row>
    <row r="1253" spans="12:12">
      <c r="L1253" s="71"/>
    </row>
    <row r="1254" spans="12:12">
      <c r="L1254" s="71"/>
    </row>
    <row r="1255" spans="12:12">
      <c r="L1255" s="71"/>
    </row>
    <row r="1256" spans="12:12">
      <c r="L1256" s="71"/>
    </row>
    <row r="1257" spans="12:12">
      <c r="L1257" s="71"/>
    </row>
    <row r="1258" spans="12:12">
      <c r="L1258" s="71"/>
    </row>
    <row r="1259" spans="12:12">
      <c r="L1259" s="71"/>
    </row>
    <row r="1260" spans="12:12">
      <c r="L1260" s="71"/>
    </row>
    <row r="1261" spans="12:12">
      <c r="L1261" s="71"/>
    </row>
    <row r="1262" spans="12:12">
      <c r="L1262" s="71"/>
    </row>
    <row r="1263" spans="12:12">
      <c r="L1263" s="71"/>
    </row>
    <row r="1264" spans="12:12">
      <c r="L1264" s="71"/>
    </row>
    <row r="1265" spans="12:12">
      <c r="L1265" s="71"/>
    </row>
    <row r="1266" spans="12:12">
      <c r="L1266" s="71"/>
    </row>
    <row r="1267" spans="12:12">
      <c r="L1267" s="71"/>
    </row>
    <row r="1268" spans="12:12">
      <c r="L1268" s="71"/>
    </row>
    <row r="1269" spans="12:12">
      <c r="L1269" s="71"/>
    </row>
    <row r="1270" spans="12:12">
      <c r="L1270" s="71"/>
    </row>
    <row r="1271" spans="12:12">
      <c r="L1271" s="71"/>
    </row>
    <row r="1272" spans="12:12">
      <c r="L1272" s="71"/>
    </row>
    <row r="1273" spans="12:12">
      <c r="L1273" s="71"/>
    </row>
    <row r="1274" spans="12:12">
      <c r="L1274" s="71"/>
    </row>
    <row r="1275" spans="12:12">
      <c r="L1275" s="71"/>
    </row>
    <row r="1276" spans="12:12">
      <c r="L1276" s="71"/>
    </row>
    <row r="1277" spans="12:12">
      <c r="L1277" s="71"/>
    </row>
    <row r="1278" spans="12:12">
      <c r="L1278" s="71"/>
    </row>
    <row r="1279" spans="12:12">
      <c r="L1279" s="71"/>
    </row>
    <row r="1280" spans="12:12">
      <c r="L1280" s="71"/>
    </row>
    <row r="1281" spans="12:12">
      <c r="L1281" s="71"/>
    </row>
    <row r="1282" spans="12:12">
      <c r="L1282" s="71"/>
    </row>
    <row r="1283" spans="12:12">
      <c r="L1283" s="71"/>
    </row>
    <row r="1284" spans="12:12">
      <c r="L1284" s="71"/>
    </row>
    <row r="1285" spans="12:12">
      <c r="L1285" s="71"/>
    </row>
    <row r="1286" spans="12:12">
      <c r="L1286" s="71"/>
    </row>
    <row r="1287" spans="12:12">
      <c r="L1287" s="71"/>
    </row>
    <row r="1288" spans="12:12">
      <c r="L1288" s="71"/>
    </row>
    <row r="1289" spans="12:12">
      <c r="L1289" s="71"/>
    </row>
    <row r="1290" spans="12:12">
      <c r="L1290" s="71"/>
    </row>
    <row r="1291" spans="12:12">
      <c r="L1291" s="71"/>
    </row>
    <row r="1292" spans="12:12">
      <c r="L1292" s="71"/>
    </row>
    <row r="1293" spans="12:12">
      <c r="L1293" s="71"/>
    </row>
    <row r="1294" spans="12:12">
      <c r="L1294" s="71"/>
    </row>
    <row r="1295" spans="12:12">
      <c r="L1295" s="71"/>
    </row>
    <row r="1296" spans="12:12">
      <c r="L1296" s="71"/>
    </row>
    <row r="1297" spans="12:12">
      <c r="L1297" s="71"/>
    </row>
    <row r="1298" spans="12:12">
      <c r="L1298" s="71"/>
    </row>
    <row r="1299" spans="12:12">
      <c r="L1299" s="71"/>
    </row>
    <row r="1300" spans="12:12">
      <c r="L1300" s="71"/>
    </row>
    <row r="1301" spans="12:12">
      <c r="L1301" s="71"/>
    </row>
    <row r="1302" spans="12:12">
      <c r="L1302" s="71"/>
    </row>
    <row r="1303" spans="12:12">
      <c r="L1303" s="71"/>
    </row>
    <row r="1304" spans="12:12">
      <c r="L1304" s="71"/>
    </row>
    <row r="1305" spans="12:12">
      <c r="L1305" s="71"/>
    </row>
    <row r="1306" spans="12:12">
      <c r="L1306" s="71"/>
    </row>
    <row r="1307" spans="12:12">
      <c r="L1307" s="71"/>
    </row>
    <row r="1308" spans="12:12">
      <c r="L1308" s="71"/>
    </row>
    <row r="1309" spans="12:12">
      <c r="L1309" s="71"/>
    </row>
    <row r="1310" spans="12:12">
      <c r="L1310" s="71"/>
    </row>
    <row r="1311" spans="12:12">
      <c r="L1311" s="71"/>
    </row>
    <row r="1312" spans="12:12">
      <c r="L1312" s="71"/>
    </row>
    <row r="1313" spans="12:12">
      <c r="L1313" s="71"/>
    </row>
    <row r="1314" spans="12:12">
      <c r="L1314" s="71"/>
    </row>
    <row r="1315" spans="12:12">
      <c r="L1315" s="71"/>
    </row>
    <row r="1316" spans="12:12">
      <c r="L1316" s="71"/>
    </row>
    <row r="1317" spans="12:12">
      <c r="L1317" s="71"/>
    </row>
    <row r="1318" spans="12:12">
      <c r="L1318" s="71"/>
    </row>
    <row r="1319" spans="12:12">
      <c r="L1319" s="71"/>
    </row>
    <row r="1320" spans="12:12">
      <c r="L1320" s="71"/>
    </row>
    <row r="1321" spans="12:12">
      <c r="L1321" s="71"/>
    </row>
    <row r="1322" spans="12:12">
      <c r="L1322" s="71"/>
    </row>
    <row r="1323" spans="12:12">
      <c r="L1323" s="71"/>
    </row>
    <row r="1324" spans="12:12">
      <c r="L1324" s="71"/>
    </row>
    <row r="1325" spans="12:12">
      <c r="L1325" s="71"/>
    </row>
    <row r="1326" spans="12:12">
      <c r="L1326" s="71"/>
    </row>
    <row r="1327" spans="12:12">
      <c r="L1327" s="71"/>
    </row>
    <row r="1328" spans="12:12">
      <c r="L1328" s="71"/>
    </row>
    <row r="1329" spans="12:12">
      <c r="L1329" s="71"/>
    </row>
    <row r="1330" spans="12:12">
      <c r="L1330" s="71"/>
    </row>
    <row r="1331" spans="12:12">
      <c r="L1331" s="71"/>
    </row>
    <row r="1332" spans="12:12">
      <c r="L1332" s="71"/>
    </row>
    <row r="1333" spans="12:12">
      <c r="L1333" s="71"/>
    </row>
    <row r="1334" spans="12:12">
      <c r="L1334" s="71"/>
    </row>
    <row r="1335" spans="12:12">
      <c r="L1335" s="71"/>
    </row>
    <row r="1336" spans="12:12">
      <c r="L1336" s="71"/>
    </row>
    <row r="1337" spans="12:12">
      <c r="L1337" s="71"/>
    </row>
    <row r="1338" spans="12:12">
      <c r="L1338" s="71"/>
    </row>
    <row r="1339" spans="12:12">
      <c r="L1339" s="71"/>
    </row>
    <row r="1340" spans="12:12">
      <c r="L1340" s="71"/>
    </row>
    <row r="1341" spans="12:12">
      <c r="L1341" s="71"/>
    </row>
    <row r="1342" spans="12:12">
      <c r="L1342" s="71"/>
    </row>
    <row r="1343" spans="12:12">
      <c r="L1343" s="71"/>
    </row>
    <row r="1344" spans="12:12">
      <c r="L1344" s="71"/>
    </row>
    <row r="1345" spans="12:12">
      <c r="L1345" s="71"/>
    </row>
    <row r="1346" spans="12:12">
      <c r="L1346" s="71"/>
    </row>
    <row r="1347" spans="12:12">
      <c r="L1347" s="71"/>
    </row>
    <row r="1348" spans="12:12">
      <c r="L1348" s="71"/>
    </row>
    <row r="1349" spans="12:12">
      <c r="L1349" s="71"/>
    </row>
    <row r="1350" spans="12:12">
      <c r="L1350" s="71"/>
    </row>
    <row r="1351" spans="12:12">
      <c r="L1351" s="71"/>
    </row>
    <row r="1352" spans="12:12">
      <c r="L1352" s="71"/>
    </row>
    <row r="1353" spans="12:12">
      <c r="L1353" s="71"/>
    </row>
    <row r="1354" spans="12:12">
      <c r="L1354" s="71"/>
    </row>
    <row r="1355" spans="12:12">
      <c r="L1355" s="71"/>
    </row>
    <row r="1356" spans="12:12">
      <c r="L1356" s="71"/>
    </row>
    <row r="1357" spans="12:12">
      <c r="L1357" s="71"/>
    </row>
    <row r="1358" spans="12:12">
      <c r="L1358" s="71"/>
    </row>
    <row r="1359" spans="12:12">
      <c r="L1359" s="71"/>
    </row>
    <row r="1360" spans="12:12">
      <c r="L1360" s="71"/>
    </row>
    <row r="1361" spans="12:12">
      <c r="L1361" s="71"/>
    </row>
    <row r="1362" spans="12:12">
      <c r="L1362" s="71"/>
    </row>
    <row r="1363" spans="12:12">
      <c r="L1363" s="71"/>
    </row>
    <row r="1364" spans="12:12">
      <c r="L1364" s="71"/>
    </row>
    <row r="1365" spans="12:12">
      <c r="L1365" s="71"/>
    </row>
    <row r="1366" spans="12:12">
      <c r="L1366" s="71"/>
    </row>
    <row r="1367" spans="12:12">
      <c r="L1367" s="71"/>
    </row>
    <row r="1368" spans="12:12">
      <c r="L1368" s="71"/>
    </row>
    <row r="1369" spans="12:12">
      <c r="L1369" s="71"/>
    </row>
    <row r="1370" spans="12:12">
      <c r="L1370" s="71"/>
    </row>
    <row r="1371" spans="12:12">
      <c r="L1371" s="71"/>
    </row>
    <row r="1372" spans="12:12">
      <c r="L1372" s="71"/>
    </row>
    <row r="1373" spans="12:12">
      <c r="L1373" s="71"/>
    </row>
    <row r="1374" spans="12:12">
      <c r="L1374" s="71"/>
    </row>
    <row r="1375" spans="12:12">
      <c r="L1375" s="71"/>
    </row>
    <row r="1376" spans="12:12">
      <c r="L1376" s="71"/>
    </row>
    <row r="1377" spans="12:12">
      <c r="L1377" s="71"/>
    </row>
    <row r="1378" spans="12:12">
      <c r="L1378" s="71"/>
    </row>
    <row r="1379" spans="12:12">
      <c r="L1379" s="71"/>
    </row>
    <row r="1380" spans="12:12">
      <c r="L1380" s="71"/>
    </row>
    <row r="1381" spans="12:12">
      <c r="L1381" s="71"/>
    </row>
    <row r="1382" spans="12:12">
      <c r="L1382" s="71"/>
    </row>
    <row r="1383" spans="12:12">
      <c r="L1383" s="71"/>
    </row>
    <row r="1384" spans="12:12">
      <c r="L1384" s="71"/>
    </row>
    <row r="1385" spans="12:12">
      <c r="L1385" s="71"/>
    </row>
    <row r="1386" spans="12:12">
      <c r="L1386" s="71"/>
    </row>
    <row r="1387" spans="12:12">
      <c r="L1387" s="71"/>
    </row>
    <row r="1388" spans="12:12">
      <c r="L1388" s="71"/>
    </row>
    <row r="1389" spans="12:12">
      <c r="L1389" s="71"/>
    </row>
    <row r="1390" spans="12:12">
      <c r="L1390" s="71"/>
    </row>
    <row r="1391" spans="12:12">
      <c r="L1391" s="71"/>
    </row>
    <row r="1392" spans="12:12">
      <c r="L1392" s="71"/>
    </row>
    <row r="1393" spans="12:12">
      <c r="L1393" s="71"/>
    </row>
    <row r="1394" spans="12:12">
      <c r="L1394" s="71"/>
    </row>
    <row r="1395" spans="12:12">
      <c r="L1395" s="71"/>
    </row>
    <row r="1396" spans="12:12">
      <c r="L1396" s="71"/>
    </row>
    <row r="1397" spans="12:12">
      <c r="L1397" s="71"/>
    </row>
    <row r="1398" spans="12:12">
      <c r="L1398" s="71"/>
    </row>
    <row r="1399" spans="12:12">
      <c r="L1399" s="71"/>
    </row>
    <row r="1400" spans="12:12">
      <c r="L1400" s="71"/>
    </row>
    <row r="1401" spans="12:12">
      <c r="L1401" s="71"/>
    </row>
    <row r="1402" spans="12:12">
      <c r="L1402" s="71"/>
    </row>
    <row r="1403" spans="12:12">
      <c r="L1403" s="71"/>
    </row>
    <row r="1404" spans="12:12">
      <c r="L1404" s="71"/>
    </row>
    <row r="1405" spans="12:12">
      <c r="L1405" s="71"/>
    </row>
    <row r="1406" spans="12:12">
      <c r="L1406" s="71"/>
    </row>
    <row r="1407" spans="12:12">
      <c r="L1407" s="71"/>
    </row>
    <row r="1408" spans="12:12">
      <c r="L1408" s="71"/>
    </row>
    <row r="1409" spans="12:12">
      <c r="L1409" s="71"/>
    </row>
    <row r="1410" spans="12:12">
      <c r="L1410" s="71"/>
    </row>
    <row r="1411" spans="12:12">
      <c r="L1411" s="71"/>
    </row>
    <row r="1412" spans="12:12">
      <c r="L1412" s="71"/>
    </row>
    <row r="1413" spans="12:12">
      <c r="L1413" s="71"/>
    </row>
    <row r="1414" spans="12:12">
      <c r="L1414" s="71"/>
    </row>
    <row r="1415" spans="12:12">
      <c r="L1415" s="71"/>
    </row>
    <row r="1416" spans="12:12">
      <c r="L1416" s="71"/>
    </row>
    <row r="1417" spans="12:12">
      <c r="L1417" s="71"/>
    </row>
    <row r="1418" spans="12:12">
      <c r="L1418" s="71"/>
    </row>
    <row r="1419" spans="12:12">
      <c r="L1419" s="71"/>
    </row>
    <row r="1420" spans="12:12">
      <c r="L1420" s="71"/>
    </row>
    <row r="1421" spans="12:12">
      <c r="L1421" s="71"/>
    </row>
    <row r="1422" spans="12:12">
      <c r="L1422" s="71"/>
    </row>
    <row r="1423" spans="12:12">
      <c r="L1423" s="71"/>
    </row>
    <row r="1424" spans="12:12">
      <c r="L1424" s="71"/>
    </row>
    <row r="1425" spans="12:12">
      <c r="L1425" s="71"/>
    </row>
    <row r="1426" spans="12:12">
      <c r="L1426" s="71"/>
    </row>
    <row r="1427" spans="12:12">
      <c r="L1427" s="71"/>
    </row>
    <row r="1428" spans="12:12">
      <c r="L1428" s="71"/>
    </row>
    <row r="1429" spans="12:12">
      <c r="L1429" s="71"/>
    </row>
    <row r="1430" spans="12:12">
      <c r="L1430" s="71"/>
    </row>
    <row r="1431" spans="12:12">
      <c r="L1431" s="71"/>
    </row>
    <row r="1432" spans="12:12">
      <c r="L1432" s="71"/>
    </row>
    <row r="1433" spans="12:12">
      <c r="L1433" s="71"/>
    </row>
    <row r="1434" spans="12:12">
      <c r="L1434" s="71"/>
    </row>
    <row r="1435" spans="12:12">
      <c r="L1435" s="71"/>
    </row>
    <row r="1436" spans="12:12">
      <c r="L1436" s="71"/>
    </row>
    <row r="1437" spans="12:12">
      <c r="L1437" s="71"/>
    </row>
    <row r="1438" spans="12:12">
      <c r="L1438" s="71"/>
    </row>
    <row r="1439" spans="12:12">
      <c r="L1439" s="71"/>
    </row>
    <row r="1440" spans="12:12">
      <c r="L1440" s="71"/>
    </row>
    <row r="1441" spans="12:12">
      <c r="L1441" s="71"/>
    </row>
    <row r="1442" spans="12:12">
      <c r="L1442" s="71"/>
    </row>
    <row r="1443" spans="12:12">
      <c r="L1443" s="71"/>
    </row>
    <row r="1444" spans="12:12">
      <c r="L1444" s="71"/>
    </row>
    <row r="1445" spans="12:12">
      <c r="L1445" s="71"/>
    </row>
    <row r="1446" spans="12:12">
      <c r="L1446" s="71"/>
    </row>
    <row r="1447" spans="12:12">
      <c r="L1447" s="71"/>
    </row>
    <row r="1448" spans="12:12">
      <c r="L1448" s="71"/>
    </row>
    <row r="1449" spans="12:12">
      <c r="L1449" s="71"/>
    </row>
    <row r="1450" spans="12:12">
      <c r="L1450" s="71"/>
    </row>
    <row r="1451" spans="12:12">
      <c r="L1451" s="71"/>
    </row>
    <row r="1452" spans="12:12">
      <c r="L1452" s="71"/>
    </row>
    <row r="1453" spans="12:12">
      <c r="L1453" s="71"/>
    </row>
    <row r="1454" spans="12:12">
      <c r="L1454" s="71"/>
    </row>
    <row r="1455" spans="12:12">
      <c r="L1455" s="71"/>
    </row>
    <row r="1456" spans="12:12">
      <c r="L1456" s="71"/>
    </row>
    <row r="1457" spans="12:12">
      <c r="L1457" s="71"/>
    </row>
    <row r="1458" spans="12:12">
      <c r="L1458" s="71"/>
    </row>
    <row r="1459" spans="12:12">
      <c r="L1459" s="71"/>
    </row>
    <row r="1460" spans="12:12">
      <c r="L1460" s="71"/>
    </row>
    <row r="1461" spans="12:12">
      <c r="L1461" s="71"/>
    </row>
    <row r="1462" spans="12:12">
      <c r="L1462" s="71"/>
    </row>
    <row r="1463" spans="12:12">
      <c r="L1463" s="71"/>
    </row>
    <row r="1464" spans="12:12">
      <c r="L1464" s="71"/>
    </row>
    <row r="1465" spans="12:12">
      <c r="L1465" s="71"/>
    </row>
    <row r="1466" spans="12:12">
      <c r="L1466" s="71"/>
    </row>
    <row r="1467" spans="12:12">
      <c r="L1467" s="71"/>
    </row>
    <row r="1468" spans="12:12">
      <c r="L1468" s="71"/>
    </row>
    <row r="1469" spans="12:12">
      <c r="L1469" s="71"/>
    </row>
    <row r="1470" spans="12:12">
      <c r="L1470" s="71"/>
    </row>
    <row r="1471" spans="12:12">
      <c r="L1471" s="71"/>
    </row>
    <row r="1472" spans="12:12">
      <c r="L1472" s="71"/>
    </row>
    <row r="1473" spans="12:12">
      <c r="L1473" s="71"/>
    </row>
    <row r="1474" spans="12:12">
      <c r="L1474" s="71"/>
    </row>
    <row r="1475" spans="12:12">
      <c r="L1475" s="71"/>
    </row>
    <row r="1476" spans="12:12">
      <c r="L1476" s="71"/>
    </row>
    <row r="1477" spans="12:12">
      <c r="L1477" s="71"/>
    </row>
    <row r="1478" spans="12:12">
      <c r="L1478" s="71"/>
    </row>
    <row r="1479" spans="12:12">
      <c r="L1479" s="71"/>
    </row>
    <row r="1480" spans="12:12">
      <c r="L1480" s="71"/>
    </row>
    <row r="1481" spans="12:12">
      <c r="L1481" s="71"/>
    </row>
    <row r="1482" spans="12:12">
      <c r="L1482" s="71"/>
    </row>
    <row r="1483" spans="12:12">
      <c r="L1483" s="71"/>
    </row>
    <row r="1484" spans="12:12">
      <c r="L1484" s="71"/>
    </row>
    <row r="1485" spans="12:12">
      <c r="L1485" s="71"/>
    </row>
    <row r="1486" spans="12:12">
      <c r="L1486" s="71"/>
    </row>
    <row r="1487" spans="12:12">
      <c r="L1487" s="71"/>
    </row>
    <row r="1488" spans="12:12">
      <c r="L1488" s="71"/>
    </row>
    <row r="1489" spans="12:12">
      <c r="L1489" s="71"/>
    </row>
    <row r="1490" spans="12:12">
      <c r="L1490" s="71"/>
    </row>
    <row r="1491" spans="12:12">
      <c r="L1491" s="71"/>
    </row>
    <row r="1492" spans="12:12">
      <c r="L1492" s="71"/>
    </row>
    <row r="1493" spans="12:12">
      <c r="L1493" s="71"/>
    </row>
    <row r="1494" spans="12:12">
      <c r="L1494" s="71"/>
    </row>
    <row r="1495" spans="12:12">
      <c r="L1495" s="71"/>
    </row>
    <row r="1496" spans="12:12">
      <c r="L1496" s="71"/>
    </row>
    <row r="1497" spans="12:12">
      <c r="L1497" s="71"/>
    </row>
    <row r="1498" spans="12:12">
      <c r="L1498" s="71"/>
    </row>
    <row r="1499" spans="12:12">
      <c r="L1499" s="71"/>
    </row>
    <row r="1500" spans="12:12">
      <c r="L1500" s="71"/>
    </row>
    <row r="1501" spans="12:12">
      <c r="L1501" s="71"/>
    </row>
    <row r="1502" spans="12:12">
      <c r="L1502" s="71"/>
    </row>
    <row r="1503" spans="12:12">
      <c r="L1503" s="71"/>
    </row>
    <row r="1504" spans="12:12">
      <c r="L1504" s="71"/>
    </row>
    <row r="1505" spans="12:12">
      <c r="L1505" s="71"/>
    </row>
    <row r="1506" spans="12:12">
      <c r="L1506" s="71"/>
    </row>
    <row r="1507" spans="12:12">
      <c r="L1507" s="71"/>
    </row>
    <row r="1508" spans="12:12">
      <c r="L1508" s="71"/>
    </row>
    <row r="1509" spans="12:12">
      <c r="L1509" s="71"/>
    </row>
    <row r="1510" spans="12:12">
      <c r="L1510" s="71"/>
    </row>
    <row r="1511" spans="12:12">
      <c r="L1511" s="71"/>
    </row>
    <row r="1512" spans="12:12">
      <c r="L1512" s="71"/>
    </row>
    <row r="1513" spans="12:12">
      <c r="L1513" s="71"/>
    </row>
    <row r="1514" spans="12:12">
      <c r="L1514" s="71"/>
    </row>
    <row r="1515" spans="12:12">
      <c r="L1515" s="71"/>
    </row>
    <row r="1516" spans="12:12">
      <c r="L1516" s="71"/>
    </row>
    <row r="1517" spans="12:12">
      <c r="L1517" s="71"/>
    </row>
    <row r="1518" spans="12:12">
      <c r="L1518" s="71"/>
    </row>
    <row r="1519" spans="12:12">
      <c r="L1519" s="71"/>
    </row>
    <row r="1520" spans="12:12">
      <c r="L1520" s="71"/>
    </row>
    <row r="1521" spans="12:12">
      <c r="L1521" s="71"/>
    </row>
    <row r="1522" spans="12:12">
      <c r="L1522" s="71"/>
    </row>
    <row r="1523" spans="12:12">
      <c r="L1523" s="71"/>
    </row>
    <row r="1524" spans="12:12">
      <c r="L1524" s="71"/>
    </row>
    <row r="1525" spans="12:12">
      <c r="L1525" s="71"/>
    </row>
    <row r="1526" spans="12:12">
      <c r="L1526" s="71"/>
    </row>
    <row r="1527" spans="12:12">
      <c r="L1527" s="71"/>
    </row>
    <row r="1528" spans="12:12">
      <c r="L1528" s="71"/>
    </row>
    <row r="1529" spans="12:12">
      <c r="L1529" s="71"/>
    </row>
    <row r="1530" spans="12:12">
      <c r="L1530" s="71"/>
    </row>
    <row r="1531" spans="12:12">
      <c r="L1531" s="71"/>
    </row>
    <row r="1532" spans="12:12">
      <c r="L1532" s="71"/>
    </row>
    <row r="1533" spans="12:12">
      <c r="L1533" s="71"/>
    </row>
    <row r="1534" spans="12:12">
      <c r="L1534" s="71"/>
    </row>
    <row r="1535" spans="12:12">
      <c r="L1535" s="71"/>
    </row>
    <row r="1536" spans="12:12">
      <c r="L1536" s="71"/>
    </row>
    <row r="1537" spans="12:12">
      <c r="L1537" s="71"/>
    </row>
    <row r="1538" spans="12:12">
      <c r="L1538" s="71"/>
    </row>
    <row r="1539" spans="12:12">
      <c r="L1539" s="71"/>
    </row>
    <row r="1540" spans="12:12">
      <c r="L1540" s="71"/>
    </row>
    <row r="1541" spans="12:12">
      <c r="L1541" s="71"/>
    </row>
    <row r="1542" spans="12:12">
      <c r="L1542" s="71"/>
    </row>
    <row r="1543" spans="12:12">
      <c r="L1543" s="71"/>
    </row>
    <row r="1544" spans="12:12">
      <c r="L1544" s="71"/>
    </row>
    <row r="1545" spans="12:12">
      <c r="L1545" s="71"/>
    </row>
    <row r="1546" spans="12:12">
      <c r="L1546" s="71"/>
    </row>
    <row r="1547" spans="12:12">
      <c r="L1547" s="71"/>
    </row>
    <row r="1548" spans="12:12">
      <c r="L1548" s="71"/>
    </row>
    <row r="1549" spans="12:12">
      <c r="L1549" s="71"/>
    </row>
    <row r="1550" spans="12:12">
      <c r="L1550" s="71"/>
    </row>
    <row r="1551" spans="12:12">
      <c r="L1551" s="71"/>
    </row>
    <row r="1552" spans="12:12">
      <c r="L1552" s="71"/>
    </row>
    <row r="1553" spans="12:12">
      <c r="L1553" s="71"/>
    </row>
    <row r="1554" spans="12:12">
      <c r="L1554" s="71"/>
    </row>
    <row r="1555" spans="12:12">
      <c r="L1555" s="71"/>
    </row>
    <row r="1556" spans="12:12">
      <c r="L1556" s="71"/>
    </row>
    <row r="1557" spans="12:12">
      <c r="L1557" s="71"/>
    </row>
    <row r="1558" spans="12:12">
      <c r="L1558" s="71"/>
    </row>
    <row r="1559" spans="12:12">
      <c r="L1559" s="71"/>
    </row>
    <row r="1560" spans="12:12">
      <c r="L1560" s="71"/>
    </row>
    <row r="1561" spans="12:12">
      <c r="L1561" s="71"/>
    </row>
    <row r="1562" spans="12:12">
      <c r="L1562" s="71"/>
    </row>
    <row r="1563" spans="12:12">
      <c r="L1563" s="71"/>
    </row>
    <row r="1564" spans="12:12">
      <c r="L1564" s="71"/>
    </row>
    <row r="1565" spans="12:12">
      <c r="L1565" s="71"/>
    </row>
    <row r="1566" spans="12:12">
      <c r="L1566" s="71"/>
    </row>
    <row r="1567" spans="12:12">
      <c r="L1567" s="71"/>
    </row>
    <row r="1568" spans="12:12">
      <c r="L1568" s="71"/>
    </row>
    <row r="1569" spans="12:12">
      <c r="L1569" s="71"/>
    </row>
    <row r="1570" spans="12:12">
      <c r="L1570" s="71"/>
    </row>
    <row r="1571" spans="12:12">
      <c r="L1571" s="71"/>
    </row>
    <row r="1572" spans="12:12">
      <c r="L1572" s="71"/>
    </row>
    <row r="1573" spans="12:12">
      <c r="L1573" s="71"/>
    </row>
    <row r="1574" spans="12:12">
      <c r="L1574" s="71"/>
    </row>
    <row r="1575" spans="12:12">
      <c r="L1575" s="71"/>
    </row>
    <row r="1576" spans="12:12">
      <c r="L1576" s="71"/>
    </row>
    <row r="1577" spans="12:12">
      <c r="L1577" s="71"/>
    </row>
    <row r="1578" spans="12:12">
      <c r="L1578" s="71"/>
    </row>
    <row r="1579" spans="12:12">
      <c r="L1579" s="71"/>
    </row>
    <row r="1580" spans="12:12">
      <c r="L1580" s="71"/>
    </row>
    <row r="1581" spans="12:12">
      <c r="L1581" s="71"/>
    </row>
    <row r="1582" spans="12:12">
      <c r="L1582" s="71"/>
    </row>
    <row r="1583" spans="12:12">
      <c r="L1583" s="71"/>
    </row>
    <row r="1584" spans="12:12">
      <c r="L1584" s="71"/>
    </row>
    <row r="1585" spans="12:12">
      <c r="L1585" s="71"/>
    </row>
    <row r="1586" spans="12:12">
      <c r="L1586" s="71"/>
    </row>
    <row r="1587" spans="12:12">
      <c r="L1587" s="71"/>
    </row>
    <row r="1588" spans="12:12">
      <c r="L1588" s="71"/>
    </row>
    <row r="1589" spans="12:12">
      <c r="L1589" s="71"/>
    </row>
    <row r="1590" spans="12:12">
      <c r="L1590" s="71"/>
    </row>
    <row r="1591" spans="12:12">
      <c r="L1591" s="71"/>
    </row>
    <row r="1592" spans="12:12">
      <c r="L1592" s="71"/>
    </row>
    <row r="1593" spans="12:12">
      <c r="L1593" s="71"/>
    </row>
    <row r="1594" spans="12:12">
      <c r="L1594" s="71"/>
    </row>
    <row r="1595" spans="12:12">
      <c r="L1595" s="71"/>
    </row>
    <row r="1596" spans="12:12">
      <c r="L1596" s="71"/>
    </row>
    <row r="1597" spans="12:12">
      <c r="L1597" s="71"/>
    </row>
    <row r="1598" spans="12:12">
      <c r="L1598" s="71"/>
    </row>
    <row r="1599" spans="12:12">
      <c r="L1599" s="71"/>
    </row>
    <row r="1600" spans="12:12">
      <c r="L1600" s="71"/>
    </row>
    <row r="1601" spans="12:12">
      <c r="L1601" s="71"/>
    </row>
    <row r="1602" spans="12:12">
      <c r="L1602" s="71"/>
    </row>
    <row r="1603" spans="12:12">
      <c r="L1603" s="71"/>
    </row>
    <row r="1604" spans="12:12">
      <c r="L1604" s="71"/>
    </row>
    <row r="1605" spans="12:12">
      <c r="L1605" s="71"/>
    </row>
    <row r="1606" spans="12:12">
      <c r="L1606" s="71"/>
    </row>
    <row r="1607" spans="12:12">
      <c r="L1607" s="71"/>
    </row>
    <row r="1608" spans="12:12">
      <c r="L1608" s="71"/>
    </row>
    <row r="1609" spans="12:12">
      <c r="L1609" s="71"/>
    </row>
    <row r="1610" spans="12:12">
      <c r="L1610" s="71"/>
    </row>
    <row r="1611" spans="12:12">
      <c r="L1611" s="71"/>
    </row>
    <row r="1612" spans="12:12">
      <c r="L1612" s="71"/>
    </row>
    <row r="1613" spans="12:12">
      <c r="L1613" s="71"/>
    </row>
    <row r="1614" spans="12:12">
      <c r="L1614" s="71"/>
    </row>
    <row r="1615" spans="12:12">
      <c r="L1615" s="71"/>
    </row>
    <row r="1616" spans="12:12">
      <c r="L1616" s="71"/>
    </row>
    <row r="1617" spans="12:12">
      <c r="L1617" s="71"/>
    </row>
    <row r="1618" spans="12:12">
      <c r="L1618" s="71"/>
    </row>
    <row r="1619" spans="12:12">
      <c r="L1619" s="71"/>
    </row>
    <row r="1620" spans="12:12">
      <c r="L1620" s="71"/>
    </row>
    <row r="1621" spans="12:12">
      <c r="L1621" s="71"/>
    </row>
    <row r="1622" spans="12:12">
      <c r="L1622" s="71"/>
    </row>
    <row r="1623" spans="12:12">
      <c r="L1623" s="71"/>
    </row>
    <row r="1624" spans="12:12">
      <c r="L1624" s="71"/>
    </row>
    <row r="1625" spans="12:12">
      <c r="L1625" s="71"/>
    </row>
    <row r="1626" spans="12:12">
      <c r="L1626" s="71"/>
    </row>
    <row r="1627" spans="12:12">
      <c r="L1627" s="71"/>
    </row>
    <row r="1628" spans="12:12">
      <c r="L1628" s="71"/>
    </row>
    <row r="1629" spans="12:12">
      <c r="L1629" s="71"/>
    </row>
    <row r="1630" spans="12:12">
      <c r="L1630" s="71"/>
    </row>
    <row r="1631" spans="12:12">
      <c r="L1631" s="71"/>
    </row>
    <row r="1632" spans="12:12">
      <c r="L1632" s="71"/>
    </row>
    <row r="1633" spans="12:12">
      <c r="L1633" s="71"/>
    </row>
    <row r="1634" spans="12:12">
      <c r="L1634" s="71"/>
    </row>
    <row r="1635" spans="12:12">
      <c r="L1635" s="71"/>
    </row>
    <row r="1636" spans="12:12">
      <c r="L1636" s="71"/>
    </row>
    <row r="1637" spans="12:12">
      <c r="L1637" s="71"/>
    </row>
    <row r="1638" spans="12:12">
      <c r="L1638" s="71"/>
    </row>
    <row r="1639" spans="12:12">
      <c r="L1639" s="71"/>
    </row>
    <row r="1640" spans="12:12">
      <c r="L1640" s="71"/>
    </row>
    <row r="1641" spans="12:12">
      <c r="L1641" s="71"/>
    </row>
    <row r="1642" spans="12:12">
      <c r="L1642" s="71"/>
    </row>
    <row r="1643" spans="12:12">
      <c r="L1643" s="71"/>
    </row>
    <row r="1644" spans="12:12">
      <c r="L1644" s="71"/>
    </row>
    <row r="1645" spans="12:12">
      <c r="L1645" s="71"/>
    </row>
    <row r="1646" spans="12:12">
      <c r="L1646" s="71"/>
    </row>
    <row r="1647" spans="12:12">
      <c r="L1647" s="71"/>
    </row>
    <row r="1648" spans="12:12">
      <c r="L1648" s="71"/>
    </row>
    <row r="1649" spans="12:12">
      <c r="L1649" s="71"/>
    </row>
    <row r="1650" spans="12:12">
      <c r="L1650" s="71"/>
    </row>
    <row r="1651" spans="12:12">
      <c r="L1651" s="71"/>
    </row>
    <row r="1652" spans="12:12">
      <c r="L1652" s="71"/>
    </row>
    <row r="1653" spans="12:12">
      <c r="L1653" s="71"/>
    </row>
    <row r="1654" spans="12:12">
      <c r="L1654" s="71"/>
    </row>
    <row r="1655" spans="12:12">
      <c r="L1655" s="71"/>
    </row>
    <row r="1656" spans="12:12">
      <c r="L1656" s="71"/>
    </row>
    <row r="1657" spans="12:12">
      <c r="L1657" s="71"/>
    </row>
    <row r="1658" spans="12:12">
      <c r="L1658" s="71"/>
    </row>
    <row r="1659" spans="12:12">
      <c r="L1659" s="71"/>
    </row>
    <row r="1660" spans="12:12">
      <c r="L1660" s="71"/>
    </row>
    <row r="1661" spans="12:12">
      <c r="L1661" s="71"/>
    </row>
    <row r="1662" spans="12:12">
      <c r="L1662" s="71"/>
    </row>
    <row r="1663" spans="12:12">
      <c r="L1663" s="71"/>
    </row>
    <row r="1664" spans="12:12">
      <c r="L1664" s="71"/>
    </row>
    <row r="1665" spans="12:12">
      <c r="L1665" s="71"/>
    </row>
    <row r="1666" spans="12:12">
      <c r="L1666" s="71"/>
    </row>
    <row r="1667" spans="12:12">
      <c r="L1667" s="71"/>
    </row>
    <row r="1668" spans="12:12">
      <c r="L1668" s="71"/>
    </row>
    <row r="1669" spans="12:12">
      <c r="L1669" s="71"/>
    </row>
    <row r="1670" spans="12:12">
      <c r="L1670" s="71"/>
    </row>
    <row r="1671" spans="12:12">
      <c r="L1671" s="71"/>
    </row>
    <row r="1672" spans="12:12">
      <c r="L1672" s="71"/>
    </row>
    <row r="1673" spans="12:12">
      <c r="L1673" s="71"/>
    </row>
    <row r="1674" spans="12:12">
      <c r="L1674" s="71"/>
    </row>
    <row r="1675" spans="12:12">
      <c r="L1675" s="71"/>
    </row>
    <row r="1676" spans="12:12">
      <c r="L1676" s="71"/>
    </row>
    <row r="1677" spans="12:12">
      <c r="L1677" s="71"/>
    </row>
    <row r="1678" spans="12:12">
      <c r="L1678" s="71"/>
    </row>
    <row r="1679" spans="12:12">
      <c r="L1679" s="71"/>
    </row>
    <row r="1680" spans="12:12">
      <c r="L1680" s="71"/>
    </row>
    <row r="1681" spans="12:12">
      <c r="L1681" s="71"/>
    </row>
    <row r="1682" spans="12:12">
      <c r="L1682" s="71"/>
    </row>
    <row r="1683" spans="12:12">
      <c r="L1683" s="71"/>
    </row>
    <row r="1684" spans="12:12">
      <c r="L1684" s="71"/>
    </row>
    <row r="1685" spans="12:12">
      <c r="L1685" s="71"/>
    </row>
    <row r="1686" spans="12:12">
      <c r="L1686" s="71"/>
    </row>
    <row r="1687" spans="12:12">
      <c r="L1687" s="71"/>
    </row>
    <row r="1688" spans="12:12">
      <c r="L1688" s="71"/>
    </row>
    <row r="1689" spans="12:12">
      <c r="L1689" s="71"/>
    </row>
    <row r="1690" spans="12:12">
      <c r="L1690" s="71"/>
    </row>
    <row r="1691" spans="12:12">
      <c r="L1691" s="71"/>
    </row>
    <row r="1692" spans="12:12">
      <c r="L1692" s="71"/>
    </row>
    <row r="1693" spans="12:12">
      <c r="L1693" s="71"/>
    </row>
    <row r="1694" spans="12:12">
      <c r="L1694" s="71"/>
    </row>
    <row r="1695" spans="12:12">
      <c r="L1695" s="71"/>
    </row>
    <row r="1696" spans="12:12">
      <c r="L1696" s="71"/>
    </row>
    <row r="1697" spans="12:12">
      <c r="L1697" s="71"/>
    </row>
    <row r="1698" spans="12:12">
      <c r="L1698" s="71"/>
    </row>
    <row r="1699" spans="12:12">
      <c r="L1699" s="71"/>
    </row>
    <row r="1700" spans="12:12">
      <c r="L1700" s="71"/>
    </row>
    <row r="1701" spans="12:12">
      <c r="L1701" s="71"/>
    </row>
    <row r="1702" spans="12:12">
      <c r="L1702" s="71"/>
    </row>
    <row r="1703" spans="12:12">
      <c r="L1703" s="71"/>
    </row>
    <row r="1704" spans="12:12">
      <c r="L1704" s="71"/>
    </row>
    <row r="1705" spans="12:12">
      <c r="L1705" s="71"/>
    </row>
    <row r="1706" spans="12:12">
      <c r="L1706" s="71"/>
    </row>
    <row r="1707" spans="12:12">
      <c r="L1707" s="71"/>
    </row>
    <row r="1708" spans="12:12">
      <c r="L1708" s="71"/>
    </row>
    <row r="1709" spans="12:12">
      <c r="L1709" s="71"/>
    </row>
    <row r="1710" spans="12:12">
      <c r="L1710" s="71"/>
    </row>
    <row r="1711" spans="12:12">
      <c r="L1711" s="71"/>
    </row>
    <row r="1712" spans="12:12">
      <c r="L1712" s="71"/>
    </row>
    <row r="1713" spans="12:12">
      <c r="L1713" s="71"/>
    </row>
    <row r="1714" spans="12:12">
      <c r="L1714" s="71"/>
    </row>
    <row r="1715" spans="12:12">
      <c r="L1715" s="71"/>
    </row>
    <row r="1716" spans="12:12">
      <c r="L1716" s="71"/>
    </row>
    <row r="1717" spans="12:12">
      <c r="L1717" s="71"/>
    </row>
    <row r="1718" spans="12:12">
      <c r="L1718" s="71"/>
    </row>
    <row r="1719" spans="12:12">
      <c r="L1719" s="71"/>
    </row>
    <row r="1720" spans="12:12">
      <c r="L1720" s="71"/>
    </row>
    <row r="1721" spans="12:12">
      <c r="L1721" s="71"/>
    </row>
    <row r="1722" spans="12:12">
      <c r="L1722" s="71"/>
    </row>
    <row r="1723" spans="12:12">
      <c r="L1723" s="71"/>
    </row>
    <row r="1724" spans="12:12">
      <c r="L1724" s="71"/>
    </row>
    <row r="1725" spans="12:12">
      <c r="L1725" s="71"/>
    </row>
    <row r="1726" spans="12:12">
      <c r="L1726" s="71"/>
    </row>
    <row r="1727" spans="12:12">
      <c r="L1727" s="71"/>
    </row>
    <row r="1728" spans="12:12">
      <c r="L1728" s="71"/>
    </row>
    <row r="1729" spans="12:12">
      <c r="L1729" s="71"/>
    </row>
    <row r="1730" spans="12:12">
      <c r="L1730" s="71"/>
    </row>
    <row r="1731" spans="12:12">
      <c r="L1731" s="71"/>
    </row>
    <row r="1732" spans="12:12">
      <c r="L1732" s="71"/>
    </row>
    <row r="1733" spans="12:12">
      <c r="L1733" s="71"/>
    </row>
    <row r="1734" spans="12:12">
      <c r="L1734" s="71"/>
    </row>
    <row r="1735" spans="12:12">
      <c r="L1735" s="71"/>
    </row>
    <row r="1736" spans="12:12">
      <c r="L1736" s="71"/>
    </row>
    <row r="1737" spans="12:12">
      <c r="L1737" s="71"/>
    </row>
    <row r="1738" spans="12:12">
      <c r="L1738" s="71"/>
    </row>
    <row r="1739" spans="12:12">
      <c r="L1739" s="71"/>
    </row>
    <row r="1740" spans="12:12">
      <c r="L1740" s="71"/>
    </row>
    <row r="1741" spans="12:12">
      <c r="L1741" s="71"/>
    </row>
    <row r="1742" spans="12:12">
      <c r="L1742" s="71"/>
    </row>
    <row r="1743" spans="12:12">
      <c r="L1743" s="71"/>
    </row>
    <row r="1744" spans="12:12">
      <c r="L1744" s="71"/>
    </row>
    <row r="1745" spans="12:12">
      <c r="L1745" s="71"/>
    </row>
    <row r="1746" spans="12:12">
      <c r="L1746" s="71"/>
    </row>
    <row r="1747" spans="12:12">
      <c r="L1747" s="71"/>
    </row>
    <row r="1748" spans="12:12">
      <c r="L1748" s="71"/>
    </row>
    <row r="1749" spans="12:12">
      <c r="L1749" s="71"/>
    </row>
    <row r="1750" spans="12:12">
      <c r="L1750" s="71"/>
    </row>
    <row r="1751" spans="12:12">
      <c r="L1751" s="71"/>
    </row>
    <row r="1752" spans="12:12">
      <c r="L1752" s="71"/>
    </row>
    <row r="1753" spans="12:12">
      <c r="L1753" s="71"/>
    </row>
    <row r="1754" spans="12:12">
      <c r="L1754" s="71"/>
    </row>
    <row r="1755" spans="12:12">
      <c r="L1755" s="71"/>
    </row>
    <row r="1756" spans="12:12">
      <c r="L1756" s="71"/>
    </row>
    <row r="1757" spans="12:12">
      <c r="L1757" s="71"/>
    </row>
    <row r="1758" spans="12:12">
      <c r="L1758" s="71"/>
    </row>
    <row r="1759" spans="12:12">
      <c r="L1759" s="71"/>
    </row>
    <row r="1760" spans="12:12">
      <c r="L1760" s="71"/>
    </row>
    <row r="1761" spans="12:12">
      <c r="L1761" s="71"/>
    </row>
    <row r="1762" spans="12:12">
      <c r="L1762" s="71"/>
    </row>
    <row r="1763" spans="12:12">
      <c r="L1763" s="71"/>
    </row>
    <row r="1764" spans="12:12">
      <c r="L1764" s="71"/>
    </row>
    <row r="1765" spans="12:12">
      <c r="L1765" s="71"/>
    </row>
    <row r="1766" spans="12:12">
      <c r="L1766" s="71"/>
    </row>
    <row r="1767" spans="12:12">
      <c r="L1767" s="71"/>
    </row>
    <row r="1768" spans="12:12">
      <c r="L1768" s="71"/>
    </row>
    <row r="1769" spans="12:12">
      <c r="L1769" s="71"/>
    </row>
    <row r="1770" spans="12:12">
      <c r="L1770" s="71"/>
    </row>
    <row r="1771" spans="12:12">
      <c r="L1771" s="71"/>
    </row>
    <row r="1772" spans="12:12">
      <c r="L1772" s="71"/>
    </row>
    <row r="1773" spans="12:12">
      <c r="L1773" s="71"/>
    </row>
    <row r="1774" spans="12:12">
      <c r="L1774" s="71"/>
    </row>
    <row r="1775" spans="12:12">
      <c r="L1775" s="71"/>
    </row>
    <row r="1776" spans="12:12">
      <c r="L1776" s="71"/>
    </row>
    <row r="1777" spans="12:12">
      <c r="L1777" s="71"/>
    </row>
    <row r="1778" spans="12:12">
      <c r="L1778" s="71"/>
    </row>
    <row r="1779" spans="12:12">
      <c r="L1779" s="71"/>
    </row>
    <row r="1780" spans="12:12">
      <c r="L1780" s="71"/>
    </row>
    <row r="1781" spans="12:12">
      <c r="L1781" s="71"/>
    </row>
    <row r="1782" spans="12:12">
      <c r="L1782" s="71"/>
    </row>
    <row r="1783" spans="12:12">
      <c r="L1783" s="71"/>
    </row>
    <row r="1784" spans="12:12">
      <c r="L1784" s="71"/>
    </row>
    <row r="1785" spans="12:12">
      <c r="L1785" s="71"/>
    </row>
    <row r="1786" spans="12:12">
      <c r="L1786" s="71"/>
    </row>
    <row r="1787" spans="12:12">
      <c r="L1787" s="71"/>
    </row>
    <row r="1788" spans="12:12">
      <c r="L1788" s="71"/>
    </row>
    <row r="1789" spans="12:12">
      <c r="L1789" s="71"/>
    </row>
    <row r="1790" spans="12:12">
      <c r="L1790" s="71"/>
    </row>
    <row r="1791" spans="12:12">
      <c r="L1791" s="71"/>
    </row>
    <row r="1792" spans="12:12">
      <c r="L1792" s="71"/>
    </row>
    <row r="1793" spans="12:12">
      <c r="L1793" s="71"/>
    </row>
    <row r="1794" spans="12:12">
      <c r="L1794" s="71"/>
    </row>
    <row r="1795" spans="12:12">
      <c r="L1795" s="71"/>
    </row>
    <row r="1796" spans="12:12">
      <c r="L1796" s="71"/>
    </row>
    <row r="1797" spans="12:12">
      <c r="L1797" s="71"/>
    </row>
    <row r="1798" spans="12:12">
      <c r="L1798" s="71"/>
    </row>
    <row r="1799" spans="12:12">
      <c r="L1799" s="71"/>
    </row>
    <row r="1800" spans="12:12">
      <c r="L1800" s="71"/>
    </row>
    <row r="1801" spans="12:12">
      <c r="L1801" s="71"/>
    </row>
    <row r="1802" spans="12:12">
      <c r="L1802" s="71"/>
    </row>
    <row r="1803" spans="12:12">
      <c r="L1803" s="71"/>
    </row>
    <row r="1804" spans="12:12">
      <c r="L1804" s="71"/>
    </row>
    <row r="1805" spans="12:12">
      <c r="L1805" s="71"/>
    </row>
    <row r="1806" spans="12:12">
      <c r="L1806" s="71"/>
    </row>
    <row r="1807" spans="12:12">
      <c r="L1807" s="71"/>
    </row>
    <row r="1808" spans="12:12">
      <c r="L1808" s="71"/>
    </row>
    <row r="1809" spans="12:12">
      <c r="L1809" s="71"/>
    </row>
    <row r="1810" spans="12:12">
      <c r="L1810" s="71"/>
    </row>
    <row r="1811" spans="12:12">
      <c r="L1811" s="71"/>
    </row>
    <row r="1812" spans="12:12">
      <c r="L1812" s="71"/>
    </row>
    <row r="1813" spans="12:12">
      <c r="L1813" s="71"/>
    </row>
    <row r="1814" spans="12:12">
      <c r="L1814" s="71"/>
    </row>
    <row r="1815" spans="12:12">
      <c r="L1815" s="71"/>
    </row>
    <row r="1816" spans="12:12">
      <c r="L1816" s="71"/>
    </row>
    <row r="1817" spans="12:12">
      <c r="L1817" s="71"/>
    </row>
    <row r="1818" spans="12:12">
      <c r="L1818" s="71"/>
    </row>
    <row r="1819" spans="12:12">
      <c r="L1819" s="71"/>
    </row>
    <row r="1820" spans="12:12">
      <c r="L1820" s="71"/>
    </row>
    <row r="1821" spans="12:12">
      <c r="L1821" s="71"/>
    </row>
    <row r="1822" spans="12:12">
      <c r="L1822" s="71"/>
    </row>
    <row r="1823" spans="12:12">
      <c r="L1823" s="71"/>
    </row>
    <row r="1824" spans="12:12">
      <c r="L1824" s="71"/>
    </row>
    <row r="1825" spans="12:12">
      <c r="L1825" s="71"/>
    </row>
    <row r="1826" spans="12:12">
      <c r="L1826" s="71"/>
    </row>
    <row r="1827" spans="12:12">
      <c r="L1827" s="71"/>
    </row>
    <row r="1828" spans="12:12">
      <c r="L1828" s="71"/>
    </row>
    <row r="1829" spans="12:12">
      <c r="L1829" s="71"/>
    </row>
    <row r="1830" spans="12:12">
      <c r="L1830" s="71"/>
    </row>
    <row r="1831" spans="12:12">
      <c r="L1831" s="71"/>
    </row>
    <row r="1832" spans="12:12">
      <c r="L1832" s="71"/>
    </row>
    <row r="1833" spans="12:12">
      <c r="L1833" s="71"/>
    </row>
    <row r="1834" spans="12:12">
      <c r="L1834" s="71"/>
    </row>
    <row r="1835" spans="12:12">
      <c r="L1835" s="71"/>
    </row>
    <row r="1836" spans="12:12">
      <c r="L1836" s="71"/>
    </row>
    <row r="1837" spans="12:12">
      <c r="L1837" s="71"/>
    </row>
    <row r="1838" spans="12:12">
      <c r="L1838" s="71"/>
    </row>
    <row r="1839" spans="12:12">
      <c r="L1839" s="71"/>
    </row>
    <row r="1840" spans="12:12">
      <c r="L1840" s="71"/>
    </row>
    <row r="1841" spans="12:12">
      <c r="L1841" s="71"/>
    </row>
    <row r="1842" spans="12:12">
      <c r="L1842" s="71"/>
    </row>
    <row r="1843" spans="12:12">
      <c r="L1843" s="71"/>
    </row>
    <row r="1844" spans="12:12">
      <c r="L1844" s="71"/>
    </row>
    <row r="1845" spans="12:12">
      <c r="L1845" s="71"/>
    </row>
    <row r="1846" spans="12:12">
      <c r="L1846" s="71"/>
    </row>
    <row r="1847" spans="12:12">
      <c r="L1847" s="71"/>
    </row>
    <row r="1848" spans="12:12">
      <c r="L1848" s="71"/>
    </row>
    <row r="1849" spans="12:12">
      <c r="L1849" s="71"/>
    </row>
    <row r="1850" spans="12:12">
      <c r="L1850" s="71"/>
    </row>
    <row r="1851" spans="12:12">
      <c r="L1851" s="71"/>
    </row>
    <row r="1852" spans="12:12">
      <c r="L1852" s="71"/>
    </row>
    <row r="1853" spans="12:12">
      <c r="L1853" s="71"/>
    </row>
    <row r="1854" spans="12:12">
      <c r="L1854" s="71"/>
    </row>
    <row r="1855" spans="12:12">
      <c r="L1855" s="71"/>
    </row>
    <row r="1856" spans="12:12">
      <c r="L1856" s="71"/>
    </row>
    <row r="1857" spans="12:12">
      <c r="L1857" s="71"/>
    </row>
    <row r="1858" spans="12:12">
      <c r="L1858" s="71"/>
    </row>
    <row r="1859" spans="12:12">
      <c r="L1859" s="71"/>
    </row>
    <row r="1860" spans="12:12">
      <c r="L1860" s="71"/>
    </row>
    <row r="1861" spans="12:12">
      <c r="L1861" s="71"/>
    </row>
    <row r="1862" spans="12:12">
      <c r="L1862" s="71"/>
    </row>
    <row r="1863" spans="12:12">
      <c r="L1863" s="71"/>
    </row>
    <row r="1864" spans="12:12">
      <c r="L1864" s="71"/>
    </row>
    <row r="1865" spans="12:12">
      <c r="L1865" s="71"/>
    </row>
    <row r="1866" spans="12:12">
      <c r="L1866" s="71"/>
    </row>
    <row r="1867" spans="12:12">
      <c r="L1867" s="71"/>
    </row>
    <row r="1868" spans="12:12">
      <c r="L1868" s="71"/>
    </row>
    <row r="1869" spans="12:12">
      <c r="L1869" s="71"/>
    </row>
    <row r="1870" spans="12:12">
      <c r="L1870" s="71"/>
    </row>
    <row r="1871" spans="12:12">
      <c r="L1871" s="71"/>
    </row>
    <row r="1872" spans="12:12">
      <c r="L1872" s="71"/>
    </row>
    <row r="1873" spans="12:12">
      <c r="L1873" s="71"/>
    </row>
    <row r="1874" spans="12:12">
      <c r="L1874" s="71"/>
    </row>
    <row r="1875" spans="12:12">
      <c r="L1875" s="71"/>
    </row>
    <row r="1876" spans="12:12">
      <c r="L1876" s="71"/>
    </row>
    <row r="1877" spans="12:12">
      <c r="L1877" s="71"/>
    </row>
    <row r="1878" spans="12:12">
      <c r="L1878" s="71"/>
    </row>
    <row r="1879" spans="12:12">
      <c r="L1879" s="71"/>
    </row>
    <row r="1880" spans="12:12">
      <c r="L1880" s="71"/>
    </row>
    <row r="1881" spans="12:12">
      <c r="L1881" s="71"/>
    </row>
    <row r="1882" spans="12:12">
      <c r="L1882" s="71"/>
    </row>
    <row r="1883" spans="12:12">
      <c r="L1883" s="71"/>
    </row>
    <row r="1884" spans="12:12">
      <c r="L1884" s="71"/>
    </row>
    <row r="1885" spans="12:12">
      <c r="L1885" s="71"/>
    </row>
    <row r="1886" spans="12:12">
      <c r="L1886" s="71"/>
    </row>
    <row r="1887" spans="12:12">
      <c r="L1887" s="71"/>
    </row>
    <row r="1888" spans="12:12">
      <c r="L1888" s="71"/>
    </row>
    <row r="1889" spans="12:12">
      <c r="L1889" s="71"/>
    </row>
    <row r="1890" spans="12:12">
      <c r="L1890" s="71"/>
    </row>
    <row r="1891" spans="12:12">
      <c r="L1891" s="71"/>
    </row>
    <row r="1892" spans="12:12">
      <c r="L1892" s="71"/>
    </row>
    <row r="1893" spans="12:12">
      <c r="L1893" s="71"/>
    </row>
    <row r="1894" spans="12:12">
      <c r="L1894" s="71"/>
    </row>
    <row r="1895" spans="12:12">
      <c r="L1895" s="71"/>
    </row>
    <row r="1896" spans="12:12">
      <c r="L1896" s="71"/>
    </row>
    <row r="1897" spans="12:12">
      <c r="L1897" s="71"/>
    </row>
    <row r="1898" spans="12:12">
      <c r="L1898" s="71"/>
    </row>
    <row r="1899" spans="12:12">
      <c r="L1899" s="71"/>
    </row>
    <row r="1900" spans="12:12">
      <c r="L1900" s="71"/>
    </row>
    <row r="1901" spans="12:12">
      <c r="L1901" s="71"/>
    </row>
    <row r="1902" spans="12:12">
      <c r="L1902" s="71"/>
    </row>
    <row r="1903" spans="12:12">
      <c r="L1903" s="71"/>
    </row>
    <row r="1904" spans="12:12">
      <c r="L1904" s="71"/>
    </row>
    <row r="1905" spans="12:12">
      <c r="L1905" s="71"/>
    </row>
    <row r="1906" spans="12:12">
      <c r="L1906" s="71"/>
    </row>
    <row r="1907" spans="12:12">
      <c r="L1907" s="71"/>
    </row>
    <row r="1908" spans="12:12">
      <c r="L1908" s="71"/>
    </row>
    <row r="1909" spans="12:12">
      <c r="L1909" s="71"/>
    </row>
    <row r="1910" spans="12:12">
      <c r="L1910" s="71"/>
    </row>
    <row r="1911" spans="12:12">
      <c r="L1911" s="71"/>
    </row>
    <row r="1912" spans="12:12">
      <c r="L1912" s="71"/>
    </row>
    <row r="1913" spans="12:12">
      <c r="L1913" s="71"/>
    </row>
    <row r="1914" spans="12:12">
      <c r="L1914" s="71"/>
    </row>
    <row r="1915" spans="12:12">
      <c r="L1915" s="71"/>
    </row>
    <row r="1916" spans="12:12">
      <c r="L1916" s="71"/>
    </row>
    <row r="1917" spans="12:12">
      <c r="L1917" s="71"/>
    </row>
    <row r="1918" spans="12:12">
      <c r="L1918" s="71"/>
    </row>
    <row r="1919" spans="12:12">
      <c r="L1919" s="71"/>
    </row>
    <row r="1920" spans="12:12">
      <c r="L1920" s="71"/>
    </row>
    <row r="1921" spans="12:12">
      <c r="L1921" s="71"/>
    </row>
    <row r="1922" spans="12:12">
      <c r="L1922" s="71"/>
    </row>
    <row r="1923" spans="12:12">
      <c r="L1923" s="71"/>
    </row>
    <row r="1924" spans="12:12">
      <c r="L1924" s="71"/>
    </row>
    <row r="1925" spans="12:12">
      <c r="L1925" s="71"/>
    </row>
    <row r="1926" spans="12:12">
      <c r="L1926" s="71"/>
    </row>
    <row r="1927" spans="12:12">
      <c r="L1927" s="71"/>
    </row>
    <row r="1928" spans="12:12">
      <c r="L1928" s="71"/>
    </row>
    <row r="1929" spans="12:12">
      <c r="L1929" s="71"/>
    </row>
    <row r="1930" spans="12:12">
      <c r="L1930" s="71"/>
    </row>
    <row r="1931" spans="12:12">
      <c r="L1931" s="71"/>
    </row>
    <row r="1932" spans="12:12">
      <c r="L1932" s="71"/>
    </row>
    <row r="1933" spans="12:12">
      <c r="L1933" s="71"/>
    </row>
    <row r="1934" spans="12:12">
      <c r="L1934" s="71"/>
    </row>
    <row r="1935" spans="12:12">
      <c r="L1935" s="71"/>
    </row>
    <row r="1936" spans="12:12">
      <c r="L1936" s="71"/>
    </row>
    <row r="1937" spans="12:12">
      <c r="L1937" s="71"/>
    </row>
    <row r="1938" spans="12:12">
      <c r="L1938" s="71"/>
    </row>
    <row r="1939" spans="12:12">
      <c r="L1939" s="71"/>
    </row>
    <row r="1940" spans="12:12">
      <c r="L1940" s="71"/>
    </row>
    <row r="1941" spans="12:12">
      <c r="L1941" s="71"/>
    </row>
    <row r="1942" spans="12:12">
      <c r="L1942" s="71"/>
    </row>
    <row r="1943" spans="12:12">
      <c r="L1943" s="71"/>
    </row>
    <row r="1944" spans="12:12">
      <c r="L1944" s="71"/>
    </row>
    <row r="1945" spans="12:12">
      <c r="L1945" s="71"/>
    </row>
    <row r="1946" spans="12:12">
      <c r="L1946" s="71"/>
    </row>
    <row r="1947" spans="12:12">
      <c r="L1947" s="71"/>
    </row>
    <row r="1948" spans="12:12">
      <c r="L1948" s="71"/>
    </row>
    <row r="1949" spans="12:12">
      <c r="L1949" s="71"/>
    </row>
    <row r="1950" spans="12:12">
      <c r="L1950" s="71"/>
    </row>
    <row r="1951" spans="12:12">
      <c r="L1951" s="71"/>
    </row>
    <row r="1952" spans="12:12">
      <c r="L1952" s="71"/>
    </row>
    <row r="1953" spans="12:12">
      <c r="L1953" s="71"/>
    </row>
    <row r="1954" spans="12:12">
      <c r="L1954" s="71"/>
    </row>
    <row r="1955" spans="12:12">
      <c r="L1955" s="71"/>
    </row>
    <row r="1956" spans="12:12">
      <c r="L1956" s="71"/>
    </row>
    <row r="1957" spans="12:12">
      <c r="L1957" s="71"/>
    </row>
    <row r="1958" spans="12:12">
      <c r="L1958" s="71"/>
    </row>
    <row r="1959" spans="12:12">
      <c r="L1959" s="71"/>
    </row>
    <row r="1960" spans="12:12">
      <c r="L1960" s="71"/>
    </row>
    <row r="1961" spans="12:12">
      <c r="L1961" s="71"/>
    </row>
    <row r="1962" spans="12:12">
      <c r="L1962" s="71"/>
    </row>
    <row r="1963" spans="12:12">
      <c r="L1963" s="71"/>
    </row>
    <row r="1964" spans="12:12">
      <c r="L1964" s="71"/>
    </row>
    <row r="1965" spans="12:12">
      <c r="L1965" s="71"/>
    </row>
    <row r="1966" spans="12:12">
      <c r="L1966" s="71"/>
    </row>
    <row r="1967" spans="12:12">
      <c r="L1967" s="71"/>
    </row>
    <row r="1968" spans="12:12">
      <c r="L1968" s="71"/>
    </row>
    <row r="1969" spans="12:12">
      <c r="L1969" s="71"/>
    </row>
    <row r="1970" spans="12:12">
      <c r="L1970" s="71"/>
    </row>
    <row r="1971" spans="12:12">
      <c r="L1971" s="71"/>
    </row>
    <row r="1972" spans="12:12">
      <c r="L1972" s="71"/>
    </row>
    <row r="1973" spans="12:12">
      <c r="L1973" s="71"/>
    </row>
    <row r="1974" spans="12:12">
      <c r="L1974" s="71"/>
    </row>
    <row r="1975" spans="12:12">
      <c r="L1975" s="71"/>
    </row>
    <row r="1976" spans="12:12">
      <c r="L1976" s="71"/>
    </row>
    <row r="1977" spans="12:12">
      <c r="L1977" s="71"/>
    </row>
    <row r="1978" spans="12:12">
      <c r="L1978" s="71"/>
    </row>
    <row r="1979" spans="12:12">
      <c r="L1979" s="71"/>
    </row>
    <row r="1980" spans="12:12">
      <c r="L1980" s="71"/>
    </row>
    <row r="1981" spans="12:12">
      <c r="L1981" s="71"/>
    </row>
    <row r="1982" spans="12:12">
      <c r="L1982" s="71"/>
    </row>
    <row r="1983" spans="12:12">
      <c r="L1983" s="71"/>
    </row>
    <row r="1984" spans="12:12">
      <c r="L1984" s="71"/>
    </row>
    <row r="1985" spans="12:12">
      <c r="L1985" s="71"/>
    </row>
    <row r="1986" spans="12:12">
      <c r="L1986" s="71"/>
    </row>
    <row r="1987" spans="12:12">
      <c r="L1987" s="71"/>
    </row>
    <row r="1988" spans="12:12">
      <c r="L1988" s="71"/>
    </row>
    <row r="1989" spans="12:12">
      <c r="L1989" s="71"/>
    </row>
    <row r="1990" spans="12:12">
      <c r="L1990" s="71"/>
    </row>
    <row r="1991" spans="12:12">
      <c r="L1991" s="71"/>
    </row>
    <row r="1992" spans="12:12">
      <c r="L1992" s="71"/>
    </row>
    <row r="1993" spans="12:12">
      <c r="L1993" s="71"/>
    </row>
    <row r="1994" spans="12:12">
      <c r="L1994" s="71"/>
    </row>
    <row r="1995" spans="12:12">
      <c r="L1995" s="71"/>
    </row>
    <row r="1996" spans="12:12">
      <c r="L1996" s="71"/>
    </row>
    <row r="1997" spans="12:12">
      <c r="L1997" s="71"/>
    </row>
    <row r="1998" spans="12:12">
      <c r="L1998" s="71"/>
    </row>
    <row r="1999" spans="12:12">
      <c r="L1999" s="71"/>
    </row>
    <row r="2000" spans="12:12">
      <c r="L2000" s="71"/>
    </row>
    <row r="2001" spans="12:12">
      <c r="L2001" s="71"/>
    </row>
    <row r="2002" spans="12:12">
      <c r="L2002" s="71"/>
    </row>
    <row r="2003" spans="12:12">
      <c r="L2003" s="71"/>
    </row>
    <row r="2004" spans="12:12">
      <c r="L2004" s="71"/>
    </row>
    <row r="2005" spans="12:12">
      <c r="L2005" s="71"/>
    </row>
    <row r="2006" spans="12:12">
      <c r="L2006" s="71"/>
    </row>
    <row r="2007" spans="12:12">
      <c r="L2007" s="71"/>
    </row>
    <row r="2008" spans="12:12">
      <c r="L2008" s="71"/>
    </row>
    <row r="2009" spans="12:12">
      <c r="L2009" s="71"/>
    </row>
    <row r="2010" spans="12:12">
      <c r="L2010" s="71"/>
    </row>
    <row r="2011" spans="12:12">
      <c r="L2011" s="71"/>
    </row>
    <row r="2012" spans="12:12">
      <c r="L2012" s="71"/>
    </row>
    <row r="2013" spans="12:12">
      <c r="L2013" s="71"/>
    </row>
    <row r="2014" spans="12:12">
      <c r="L2014" s="71"/>
    </row>
    <row r="2015" spans="12:12">
      <c r="L2015" s="71"/>
    </row>
    <row r="2016" spans="12:12">
      <c r="L2016" s="71"/>
    </row>
    <row r="2017" spans="12:12">
      <c r="L2017" s="71"/>
    </row>
    <row r="2018" spans="12:12">
      <c r="L2018" s="71"/>
    </row>
    <row r="2019" spans="12:12">
      <c r="L2019" s="71"/>
    </row>
    <row r="2020" spans="12:12">
      <c r="L2020" s="71"/>
    </row>
    <row r="2021" spans="12:12">
      <c r="L2021" s="71"/>
    </row>
    <row r="2022" spans="12:12">
      <c r="L2022" s="71"/>
    </row>
    <row r="2023" spans="12:12">
      <c r="L2023" s="71"/>
    </row>
    <row r="2024" spans="12:12">
      <c r="L2024" s="71"/>
    </row>
    <row r="2025" spans="12:12">
      <c r="L2025" s="71"/>
    </row>
    <row r="2026" spans="12:12">
      <c r="L2026" s="71"/>
    </row>
    <row r="2027" spans="12:12">
      <c r="L2027" s="71"/>
    </row>
    <row r="2028" spans="12:12">
      <c r="L2028" s="71"/>
    </row>
    <row r="2029" spans="12:12">
      <c r="L2029" s="71"/>
    </row>
    <row r="2030" spans="12:12">
      <c r="L2030" s="71"/>
    </row>
    <row r="2031" spans="12:12">
      <c r="L2031" s="71"/>
    </row>
    <row r="2032" spans="12:12">
      <c r="L2032" s="71"/>
    </row>
    <row r="2033" spans="12:12">
      <c r="L2033" s="71"/>
    </row>
    <row r="2034" spans="12:12">
      <c r="L2034" s="71"/>
    </row>
    <row r="2035" spans="12:12">
      <c r="L2035" s="71"/>
    </row>
    <row r="2036" spans="12:12">
      <c r="L2036" s="71"/>
    </row>
    <row r="2037" spans="12:12">
      <c r="L2037" s="71"/>
    </row>
    <row r="2038" spans="12:12">
      <c r="L2038" s="71"/>
    </row>
    <row r="2039" spans="12:12">
      <c r="L2039" s="71"/>
    </row>
    <row r="2040" spans="12:12">
      <c r="L2040" s="71"/>
    </row>
    <row r="2041" spans="12:12">
      <c r="L2041" s="71"/>
    </row>
    <row r="2042" spans="12:12">
      <c r="L2042" s="71"/>
    </row>
    <row r="2043" spans="12:12">
      <c r="L2043" s="71"/>
    </row>
    <row r="2044" spans="12:12">
      <c r="L2044" s="71"/>
    </row>
    <row r="2045" spans="12:12">
      <c r="L2045" s="71"/>
    </row>
    <row r="2046" spans="12:12">
      <c r="L2046" s="71"/>
    </row>
    <row r="2047" spans="12:12">
      <c r="L2047" s="71"/>
    </row>
    <row r="2048" spans="12:12">
      <c r="L2048" s="71"/>
    </row>
    <row r="2049" spans="12:12">
      <c r="L2049" s="71"/>
    </row>
    <row r="2050" spans="12:12">
      <c r="L2050" s="71"/>
    </row>
    <row r="2051" spans="12:12">
      <c r="L2051" s="71"/>
    </row>
    <row r="2052" spans="12:12">
      <c r="L2052" s="71"/>
    </row>
    <row r="2053" spans="12:12">
      <c r="L2053" s="71"/>
    </row>
    <row r="2054" spans="12:12">
      <c r="L2054" s="71"/>
    </row>
    <row r="2055" spans="12:12">
      <c r="L2055" s="71"/>
    </row>
    <row r="2056" spans="12:12">
      <c r="L2056" s="71"/>
    </row>
    <row r="2057" spans="12:12">
      <c r="L2057" s="71"/>
    </row>
    <row r="2058" spans="12:12">
      <c r="L2058" s="71"/>
    </row>
    <row r="2059" spans="12:12">
      <c r="L2059" s="71"/>
    </row>
    <row r="2060" spans="12:12">
      <c r="L2060" s="71"/>
    </row>
    <row r="2061" spans="12:12">
      <c r="L2061" s="71"/>
    </row>
    <row r="2062" spans="12:12">
      <c r="L2062" s="71"/>
    </row>
    <row r="2063" spans="12:12">
      <c r="L2063" s="71"/>
    </row>
    <row r="2064" spans="12:12">
      <c r="L2064" s="71"/>
    </row>
    <row r="2065" spans="12:12">
      <c r="L2065" s="71"/>
    </row>
    <row r="2066" spans="12:12">
      <c r="L2066" s="71"/>
    </row>
    <row r="2067" spans="12:12">
      <c r="L2067" s="71"/>
    </row>
    <row r="2068" spans="12:12">
      <c r="L2068" s="71"/>
    </row>
    <row r="2069" spans="12:12">
      <c r="L2069" s="71"/>
    </row>
    <row r="2070" spans="12:12">
      <c r="L2070" s="71"/>
    </row>
    <row r="2071" spans="12:12">
      <c r="L2071" s="71"/>
    </row>
    <row r="2072" spans="12:12">
      <c r="L2072" s="71"/>
    </row>
    <row r="2073" spans="12:12">
      <c r="L2073" s="71"/>
    </row>
    <row r="2074" spans="12:12">
      <c r="L2074" s="71"/>
    </row>
    <row r="2075" spans="12:12">
      <c r="L2075" s="71"/>
    </row>
    <row r="2076" spans="12:12">
      <c r="L2076" s="71"/>
    </row>
    <row r="2077" spans="12:12">
      <c r="L2077" s="71"/>
    </row>
    <row r="2078" spans="12:12">
      <c r="L2078" s="71"/>
    </row>
    <row r="2079" spans="12:12">
      <c r="L2079" s="71"/>
    </row>
    <row r="2080" spans="12:12">
      <c r="L2080" s="71"/>
    </row>
    <row r="2081" spans="12:12">
      <c r="L2081" s="71"/>
    </row>
    <row r="2082" spans="12:12">
      <c r="L2082" s="71"/>
    </row>
    <row r="2083" spans="12:12">
      <c r="L2083" s="71"/>
    </row>
    <row r="2084" spans="12:12">
      <c r="L2084" s="71"/>
    </row>
    <row r="2085" spans="12:12">
      <c r="L2085" s="71"/>
    </row>
    <row r="2086" spans="12:12">
      <c r="L2086" s="71"/>
    </row>
    <row r="2087" spans="12:12">
      <c r="L2087" s="71"/>
    </row>
    <row r="2088" spans="12:12">
      <c r="L2088" s="71"/>
    </row>
    <row r="2089" spans="12:12">
      <c r="L2089" s="71"/>
    </row>
    <row r="2090" spans="12:12">
      <c r="L2090" s="71"/>
    </row>
    <row r="2091" spans="12:12">
      <c r="L2091" s="71"/>
    </row>
    <row r="2092" spans="12:12">
      <c r="L2092" s="71"/>
    </row>
    <row r="2093" spans="12:12">
      <c r="L2093" s="71"/>
    </row>
    <row r="2094" spans="12:12">
      <c r="L2094" s="71"/>
    </row>
    <row r="2095" spans="12:12">
      <c r="L2095" s="71"/>
    </row>
    <row r="2096" spans="12:12">
      <c r="L2096" s="71"/>
    </row>
    <row r="2097" spans="12:12">
      <c r="L2097" s="71"/>
    </row>
    <row r="2098" spans="12:12">
      <c r="L2098" s="71"/>
    </row>
    <row r="2099" spans="12:12">
      <c r="L2099" s="71"/>
    </row>
    <row r="2100" spans="12:12">
      <c r="L2100" s="71"/>
    </row>
    <row r="2101" spans="12:12">
      <c r="L2101" s="71"/>
    </row>
    <row r="2102" spans="12:12">
      <c r="L2102" s="71"/>
    </row>
    <row r="2103" spans="12:12">
      <c r="L2103" s="71"/>
    </row>
    <row r="2104" spans="12:12">
      <c r="L2104" s="71"/>
    </row>
    <row r="2105" spans="12:12">
      <c r="L2105" s="71"/>
    </row>
    <row r="2106" spans="12:12">
      <c r="L2106" s="71"/>
    </row>
    <row r="2107" spans="12:12">
      <c r="L2107" s="71"/>
    </row>
    <row r="2108" spans="12:12">
      <c r="L2108" s="71"/>
    </row>
    <row r="2109" spans="12:12">
      <c r="L2109" s="71"/>
    </row>
    <row r="2110" spans="12:12">
      <c r="L2110" s="71"/>
    </row>
    <row r="2111" spans="12:12">
      <c r="L2111" s="71"/>
    </row>
    <row r="2112" spans="12:12">
      <c r="L2112" s="71"/>
    </row>
    <row r="2113" spans="12:12">
      <c r="L2113" s="71"/>
    </row>
    <row r="2114" spans="12:12">
      <c r="L2114" s="71"/>
    </row>
    <row r="2115" spans="12:12">
      <c r="L2115" s="71"/>
    </row>
    <row r="2116" spans="12:12">
      <c r="L2116" s="71"/>
    </row>
    <row r="2117" spans="12:12">
      <c r="L2117" s="71"/>
    </row>
    <row r="2118" spans="12:12">
      <c r="L2118" s="71"/>
    </row>
    <row r="2119" spans="12:12">
      <c r="L2119" s="71"/>
    </row>
    <row r="2120" spans="12:12">
      <c r="L2120" s="71"/>
    </row>
    <row r="2121" spans="12:12">
      <c r="L2121" s="71"/>
    </row>
    <row r="2122" spans="12:12">
      <c r="L2122" s="71"/>
    </row>
    <row r="2123" spans="12:12">
      <c r="L2123" s="71"/>
    </row>
    <row r="2124" spans="12:12">
      <c r="L2124" s="71"/>
    </row>
    <row r="2125" spans="12:12">
      <c r="L2125" s="71"/>
    </row>
    <row r="2126" spans="12:12">
      <c r="L2126" s="71"/>
    </row>
    <row r="2127" spans="12:12">
      <c r="L2127" s="71"/>
    </row>
    <row r="2128" spans="12:12">
      <c r="L2128" s="71"/>
    </row>
    <row r="2129" spans="12:12">
      <c r="L2129" s="71"/>
    </row>
    <row r="2130" spans="12:12">
      <c r="L2130" s="71"/>
    </row>
    <row r="2131" spans="12:12">
      <c r="L2131" s="71"/>
    </row>
    <row r="2132" spans="12:12">
      <c r="L2132" s="71"/>
    </row>
    <row r="2133" spans="12:12">
      <c r="L2133" s="71"/>
    </row>
    <row r="2134" spans="12:12">
      <c r="L2134" s="71"/>
    </row>
    <row r="2135" spans="12:12">
      <c r="L2135" s="71"/>
    </row>
    <row r="2136" spans="12:12">
      <c r="L2136" s="71"/>
    </row>
    <row r="2137" spans="12:12">
      <c r="L2137" s="71"/>
    </row>
    <row r="2138" spans="12:12">
      <c r="L2138" s="71"/>
    </row>
    <row r="2139" spans="12:12">
      <c r="L2139" s="71"/>
    </row>
    <row r="2140" spans="12:12">
      <c r="L2140" s="71"/>
    </row>
    <row r="2141" spans="12:12">
      <c r="L2141" s="71"/>
    </row>
    <row r="2142" spans="12:12">
      <c r="L2142" s="71"/>
    </row>
    <row r="2143" spans="12:12">
      <c r="L2143" s="71"/>
    </row>
    <row r="2144" spans="12:12">
      <c r="L2144" s="71"/>
    </row>
    <row r="2145" spans="12:12">
      <c r="L2145" s="71"/>
    </row>
    <row r="2146" spans="12:12">
      <c r="L2146" s="71"/>
    </row>
    <row r="2147" spans="12:12">
      <c r="L2147" s="71"/>
    </row>
    <row r="2148" spans="12:12">
      <c r="L2148" s="71"/>
    </row>
    <row r="2149" spans="12:12">
      <c r="L2149" s="71"/>
    </row>
    <row r="2150" spans="12:12">
      <c r="L2150" s="71"/>
    </row>
    <row r="2151" spans="12:12">
      <c r="L2151" s="71"/>
    </row>
    <row r="2152" spans="12:12">
      <c r="L2152" s="71"/>
    </row>
    <row r="2153" spans="12:12">
      <c r="L2153" s="71"/>
    </row>
    <row r="2154" spans="12:12">
      <c r="L2154" s="71"/>
    </row>
    <row r="2155" spans="12:12">
      <c r="L2155" s="71"/>
    </row>
    <row r="2156" spans="12:12">
      <c r="L2156" s="71"/>
    </row>
    <row r="2157" spans="12:12">
      <c r="L2157" s="71"/>
    </row>
    <row r="2158" spans="12:12">
      <c r="L2158" s="71"/>
    </row>
    <row r="2159" spans="12:12">
      <c r="L2159" s="71"/>
    </row>
    <row r="2160" spans="12:12">
      <c r="L2160" s="71"/>
    </row>
    <row r="2161" spans="12:12">
      <c r="L2161" s="71"/>
    </row>
    <row r="2162" spans="12:12">
      <c r="L2162" s="71"/>
    </row>
    <row r="2163" spans="12:12">
      <c r="L2163" s="71"/>
    </row>
    <row r="2164" spans="12:12">
      <c r="L2164" s="71"/>
    </row>
    <row r="2165" spans="12:12">
      <c r="L2165" s="71"/>
    </row>
    <row r="2166" spans="12:12">
      <c r="L2166" s="71"/>
    </row>
    <row r="2167" spans="12:12">
      <c r="L2167" s="71"/>
    </row>
    <row r="2168" spans="12:12">
      <c r="L2168" s="71"/>
    </row>
    <row r="2169" spans="12:12">
      <c r="L2169" s="71"/>
    </row>
    <row r="2170" spans="12:12">
      <c r="L2170" s="71"/>
    </row>
    <row r="2171" spans="12:12">
      <c r="L2171" s="71"/>
    </row>
    <row r="2172" spans="12:12">
      <c r="L2172" s="71"/>
    </row>
    <row r="2173" spans="12:12">
      <c r="L2173" s="71"/>
    </row>
    <row r="2174" spans="12:12">
      <c r="L2174" s="71"/>
    </row>
    <row r="2175" spans="12:12">
      <c r="L2175" s="71"/>
    </row>
    <row r="2176" spans="12:12">
      <c r="L2176" s="71"/>
    </row>
    <row r="2177" spans="12:12">
      <c r="L2177" s="71"/>
    </row>
    <row r="2178" spans="12:12">
      <c r="L2178" s="71"/>
    </row>
    <row r="2179" spans="12:12">
      <c r="L2179" s="71"/>
    </row>
    <row r="2180" spans="12:12">
      <c r="L2180" s="71"/>
    </row>
    <row r="2181" spans="12:12">
      <c r="L2181" s="71"/>
    </row>
    <row r="2182" spans="12:12">
      <c r="L2182" s="71"/>
    </row>
    <row r="2183" spans="12:12">
      <c r="L2183" s="71"/>
    </row>
    <row r="2184" spans="12:12">
      <c r="L2184" s="71"/>
    </row>
    <row r="2185" spans="12:12">
      <c r="L2185" s="71"/>
    </row>
    <row r="2186" spans="12:12">
      <c r="L2186" s="71"/>
    </row>
    <row r="2187" spans="12:12">
      <c r="L2187" s="71"/>
    </row>
    <row r="2188" spans="12:12">
      <c r="L2188" s="71"/>
    </row>
    <row r="2189" spans="12:12">
      <c r="L2189" s="71"/>
    </row>
    <row r="2190" spans="12:12">
      <c r="L2190" s="71"/>
    </row>
    <row r="2191" spans="12:12">
      <c r="L2191" s="71"/>
    </row>
    <row r="2192" spans="12:12">
      <c r="L2192" s="71"/>
    </row>
    <row r="2193" spans="12:12">
      <c r="L2193" s="71"/>
    </row>
    <row r="2194" spans="12:12">
      <c r="L2194" s="71"/>
    </row>
    <row r="2195" spans="12:12">
      <c r="L2195" s="71"/>
    </row>
    <row r="2196" spans="12:12">
      <c r="L2196" s="71"/>
    </row>
    <row r="2197" spans="12:12">
      <c r="L2197" s="71"/>
    </row>
    <row r="2198" spans="12:12">
      <c r="L2198" s="71"/>
    </row>
    <row r="2199" spans="12:12">
      <c r="L2199" s="71"/>
    </row>
    <row r="2200" spans="12:12">
      <c r="L2200" s="71"/>
    </row>
    <row r="2201" spans="12:12">
      <c r="L2201" s="71"/>
    </row>
    <row r="2202" spans="12:12">
      <c r="L2202" s="71"/>
    </row>
    <row r="2203" spans="12:12">
      <c r="L2203" s="71"/>
    </row>
    <row r="2204" spans="12:12">
      <c r="L2204" s="71"/>
    </row>
    <row r="2205" spans="12:12">
      <c r="L2205" s="71"/>
    </row>
    <row r="2206" spans="12:12">
      <c r="L2206" s="71"/>
    </row>
    <row r="2207" spans="12:12">
      <c r="L2207" s="71"/>
    </row>
    <row r="2208" spans="12:12">
      <c r="L2208" s="71"/>
    </row>
    <row r="2209" spans="12:12">
      <c r="L2209" s="71"/>
    </row>
    <row r="2210" spans="12:12">
      <c r="L2210" s="71"/>
    </row>
    <row r="2211" spans="12:12">
      <c r="L2211" s="71"/>
    </row>
    <row r="2212" spans="12:12">
      <c r="L2212" s="71"/>
    </row>
    <row r="2213" spans="12:12">
      <c r="L2213" s="71"/>
    </row>
    <row r="2214" spans="12:12">
      <c r="L2214" s="71"/>
    </row>
    <row r="2215" spans="12:12">
      <c r="L2215" s="71"/>
    </row>
    <row r="2216" spans="12:12">
      <c r="L2216" s="71"/>
    </row>
    <row r="2217" spans="12:12">
      <c r="L2217" s="71"/>
    </row>
    <row r="2218" spans="12:12">
      <c r="L2218" s="71"/>
    </row>
    <row r="2219" spans="12:12">
      <c r="L2219" s="71"/>
    </row>
    <row r="2220" spans="12:12">
      <c r="L2220" s="71"/>
    </row>
    <row r="2221" spans="12:12">
      <c r="L2221" s="71"/>
    </row>
    <row r="2222" spans="12:12">
      <c r="L2222" s="71"/>
    </row>
    <row r="2223" spans="12:12">
      <c r="L2223" s="71"/>
    </row>
    <row r="2224" spans="12:12">
      <c r="L2224" s="71"/>
    </row>
    <row r="2225" spans="12:12">
      <c r="L2225" s="71"/>
    </row>
    <row r="2226" spans="12:12">
      <c r="L2226" s="71"/>
    </row>
    <row r="2227" spans="12:12">
      <c r="L2227" s="71"/>
    </row>
    <row r="2228" spans="12:12">
      <c r="L2228" s="71"/>
    </row>
    <row r="2229" spans="12:12">
      <c r="L2229" s="71"/>
    </row>
    <row r="2230" spans="12:12">
      <c r="L2230" s="71"/>
    </row>
    <row r="2231" spans="12:12">
      <c r="L2231" s="71"/>
    </row>
    <row r="2232" spans="12:12">
      <c r="L2232" s="71"/>
    </row>
    <row r="2233" spans="12:12">
      <c r="L2233" s="71"/>
    </row>
    <row r="2234" spans="12:12">
      <c r="L2234" s="71"/>
    </row>
    <row r="2235" spans="12:12">
      <c r="L2235" s="71"/>
    </row>
    <row r="2236" spans="12:12">
      <c r="L2236" s="71"/>
    </row>
    <row r="2237" spans="12:12">
      <c r="L2237" s="71"/>
    </row>
    <row r="2238" spans="12:12">
      <c r="L2238" s="71"/>
    </row>
    <row r="2239" spans="12:12">
      <c r="L2239" s="71"/>
    </row>
    <row r="2240" spans="12:12">
      <c r="L2240" s="71"/>
    </row>
    <row r="2241" spans="12:12">
      <c r="L2241" s="71"/>
    </row>
    <row r="2242" spans="12:12">
      <c r="L2242" s="71"/>
    </row>
    <row r="2243" spans="12:12">
      <c r="L2243" s="71"/>
    </row>
    <row r="2244" spans="12:12">
      <c r="L2244" s="71"/>
    </row>
    <row r="2245" spans="12:12">
      <c r="L2245" s="71"/>
    </row>
    <row r="2246" spans="12:12">
      <c r="L2246" s="71"/>
    </row>
    <row r="2247" spans="12:12">
      <c r="L2247" s="71"/>
    </row>
    <row r="2248" spans="12:12">
      <c r="L2248" s="71"/>
    </row>
    <row r="2249" spans="12:12">
      <c r="L2249" s="71"/>
    </row>
    <row r="2250" spans="12:12">
      <c r="L2250" s="71"/>
    </row>
    <row r="2251" spans="12:12">
      <c r="L2251" s="71"/>
    </row>
    <row r="2252" spans="12:12">
      <c r="L2252" s="71"/>
    </row>
    <row r="2253" spans="12:12">
      <c r="L2253" s="71"/>
    </row>
    <row r="2254" spans="12:12">
      <c r="L2254" s="71"/>
    </row>
    <row r="2255" spans="12:12">
      <c r="L2255" s="71"/>
    </row>
    <row r="2256" spans="12:12">
      <c r="L2256" s="71"/>
    </row>
    <row r="2257" spans="12:12">
      <c r="L2257" s="71"/>
    </row>
    <row r="2258" spans="12:12">
      <c r="L2258" s="71"/>
    </row>
    <row r="2259" spans="12:12">
      <c r="L2259" s="71"/>
    </row>
    <row r="2260" spans="12:12">
      <c r="L2260" s="71"/>
    </row>
    <row r="2261" spans="12:12">
      <c r="L2261" s="71"/>
    </row>
    <row r="2262" spans="12:12">
      <c r="L2262" s="71"/>
    </row>
    <row r="2263" spans="12:12">
      <c r="L2263" s="71"/>
    </row>
    <row r="2264" spans="12:12">
      <c r="L2264" s="71"/>
    </row>
    <row r="2265" spans="12:12">
      <c r="L2265" s="71"/>
    </row>
    <row r="2266" spans="12:12">
      <c r="L2266" s="71"/>
    </row>
    <row r="2267" spans="12:12">
      <c r="L2267" s="71"/>
    </row>
    <row r="2268" spans="12:12">
      <c r="L2268" s="71"/>
    </row>
    <row r="2269" spans="12:12">
      <c r="L2269" s="71"/>
    </row>
    <row r="2270" spans="12:12">
      <c r="L2270" s="71"/>
    </row>
    <row r="2271" spans="12:12">
      <c r="L2271" s="71"/>
    </row>
    <row r="2272" spans="12:12">
      <c r="L2272" s="71"/>
    </row>
    <row r="2273" spans="12:12">
      <c r="L2273" s="71"/>
    </row>
    <row r="2274" spans="12:12">
      <c r="L2274" s="71"/>
    </row>
    <row r="2275" spans="12:12">
      <c r="L2275" s="71"/>
    </row>
    <row r="2276" spans="12:12">
      <c r="L2276" s="71"/>
    </row>
    <row r="2277" spans="12:12">
      <c r="L2277" s="71"/>
    </row>
    <row r="2278" spans="12:12">
      <c r="L2278" s="71"/>
    </row>
    <row r="2279" spans="12:12">
      <c r="L2279" s="71"/>
    </row>
    <row r="2280" spans="12:12">
      <c r="L2280" s="71"/>
    </row>
    <row r="2281" spans="12:12">
      <c r="L2281" s="71"/>
    </row>
    <row r="2282" spans="12:12">
      <c r="L2282" s="71"/>
    </row>
    <row r="2283" spans="12:12">
      <c r="L2283" s="71"/>
    </row>
    <row r="2284" spans="12:12">
      <c r="L2284" s="71"/>
    </row>
    <row r="2285" spans="12:12">
      <c r="L2285" s="71"/>
    </row>
    <row r="2286" spans="12:12">
      <c r="L2286" s="71"/>
    </row>
    <row r="2287" spans="12:12">
      <c r="L2287" s="71"/>
    </row>
    <row r="2288" spans="12:12">
      <c r="L2288" s="71"/>
    </row>
    <row r="2289" spans="12:12">
      <c r="L2289" s="71"/>
    </row>
    <row r="2290" spans="12:12">
      <c r="L2290" s="71"/>
    </row>
    <row r="2291" spans="12:12">
      <c r="L2291" s="71"/>
    </row>
    <row r="2292" spans="12:12">
      <c r="L2292" s="71"/>
    </row>
    <row r="2293" spans="12:12">
      <c r="L2293" s="71"/>
    </row>
    <row r="2294" spans="12:12">
      <c r="L2294" s="71"/>
    </row>
    <row r="2295" spans="12:12">
      <c r="L2295" s="71"/>
    </row>
    <row r="2296" spans="12:12">
      <c r="L2296" s="71"/>
    </row>
    <row r="2297" spans="12:12">
      <c r="L2297" s="71"/>
    </row>
    <row r="2298" spans="12:12">
      <c r="L2298" s="71"/>
    </row>
    <row r="2299" spans="12:12">
      <c r="L2299" s="71"/>
    </row>
    <row r="2300" spans="12:12">
      <c r="L2300" s="71"/>
    </row>
    <row r="2301" spans="12:12">
      <c r="L2301" s="71"/>
    </row>
    <row r="2302" spans="12:12">
      <c r="L2302" s="71"/>
    </row>
    <row r="2303" spans="12:12">
      <c r="L2303" s="71"/>
    </row>
    <row r="2304" spans="12:12">
      <c r="L2304" s="71"/>
    </row>
    <row r="2305" spans="12:12">
      <c r="L2305" s="71"/>
    </row>
    <row r="2306" spans="12:12">
      <c r="L2306" s="71"/>
    </row>
    <row r="2307" spans="12:12">
      <c r="L2307" s="71"/>
    </row>
    <row r="2308" spans="12:12">
      <c r="L2308" s="71"/>
    </row>
    <row r="2309" spans="12:12">
      <c r="L2309" s="71"/>
    </row>
    <row r="2310" spans="12:12">
      <c r="L2310" s="71"/>
    </row>
    <row r="2311" spans="12:12">
      <c r="L2311" s="71"/>
    </row>
    <row r="2312" spans="12:12">
      <c r="L2312" s="71"/>
    </row>
    <row r="2313" spans="12:12">
      <c r="L2313" s="71"/>
    </row>
    <row r="2314" spans="12:12">
      <c r="L2314" s="71"/>
    </row>
    <row r="2315" spans="12:12">
      <c r="L2315" s="71"/>
    </row>
    <row r="2316" spans="12:12">
      <c r="L2316" s="71"/>
    </row>
    <row r="2317" spans="12:12">
      <c r="L2317" s="71"/>
    </row>
    <row r="2318" spans="12:12">
      <c r="L2318" s="71"/>
    </row>
    <row r="2319" spans="12:12">
      <c r="L2319" s="71"/>
    </row>
    <row r="2320" spans="12:12">
      <c r="L2320" s="71"/>
    </row>
    <row r="2321" spans="12:12">
      <c r="L2321" s="71"/>
    </row>
    <row r="2322" spans="12:12">
      <c r="L2322" s="71"/>
    </row>
    <row r="2323" spans="12:12">
      <c r="L2323" s="71"/>
    </row>
    <row r="2324" spans="12:12">
      <c r="L2324" s="71"/>
    </row>
    <row r="2325" spans="12:12">
      <c r="L2325" s="71"/>
    </row>
    <row r="2326" spans="12:12">
      <c r="L2326" s="71"/>
    </row>
    <row r="2327" spans="12:12">
      <c r="L2327" s="71"/>
    </row>
    <row r="2328" spans="12:12">
      <c r="L2328" s="71"/>
    </row>
    <row r="2329" spans="12:12">
      <c r="L2329" s="71"/>
    </row>
    <row r="2330" spans="12:12">
      <c r="L2330" s="71"/>
    </row>
    <row r="2331" spans="12:12">
      <c r="L2331" s="71"/>
    </row>
    <row r="2332" spans="12:12">
      <c r="L2332" s="71"/>
    </row>
    <row r="2333" spans="12:12">
      <c r="L2333" s="71"/>
    </row>
    <row r="2334" spans="12:12">
      <c r="L2334" s="71"/>
    </row>
    <row r="2335" spans="12:12">
      <c r="L2335" s="71"/>
    </row>
    <row r="2336" spans="12:12">
      <c r="L2336" s="71"/>
    </row>
    <row r="2337" spans="12:12">
      <c r="L2337" s="71"/>
    </row>
    <row r="2338" spans="12:12">
      <c r="L2338" s="71"/>
    </row>
    <row r="2339" spans="12:12">
      <c r="L2339" s="71"/>
    </row>
    <row r="2340" spans="12:12">
      <c r="L2340" s="71"/>
    </row>
    <row r="2341" spans="12:12">
      <c r="L2341" s="71"/>
    </row>
    <row r="2342" spans="12:12">
      <c r="L2342" s="71"/>
    </row>
    <row r="2343" spans="12:12">
      <c r="L2343" s="71"/>
    </row>
    <row r="2344" spans="12:12">
      <c r="L2344" s="71"/>
    </row>
    <row r="2345" spans="12:12">
      <c r="L2345" s="71"/>
    </row>
    <row r="2346" spans="12:12">
      <c r="L2346" s="71"/>
    </row>
    <row r="2347" spans="12:12">
      <c r="L2347" s="71"/>
    </row>
    <row r="2348" spans="12:12">
      <c r="L2348" s="71"/>
    </row>
    <row r="2349" spans="12:12">
      <c r="L2349" s="71"/>
    </row>
    <row r="2350" spans="12:12">
      <c r="L2350" s="71"/>
    </row>
    <row r="2351" spans="12:12">
      <c r="L2351" s="71"/>
    </row>
    <row r="2352" spans="12:12">
      <c r="L2352" s="71"/>
    </row>
    <row r="2353" spans="12:12">
      <c r="L2353" s="71"/>
    </row>
    <row r="2354" spans="12:12">
      <c r="L2354" s="71"/>
    </row>
    <row r="2355" spans="12:12">
      <c r="L2355" s="71"/>
    </row>
    <row r="2356" spans="12:12">
      <c r="L2356" s="71"/>
    </row>
    <row r="2357" spans="12:12">
      <c r="L2357" s="71"/>
    </row>
    <row r="2358" spans="12:12">
      <c r="L2358" s="71"/>
    </row>
    <row r="2359" spans="12:12">
      <c r="L2359" s="71"/>
    </row>
    <row r="2360" spans="12:12">
      <c r="L2360" s="71"/>
    </row>
    <row r="2361" spans="12:12">
      <c r="L2361" s="71"/>
    </row>
    <row r="2362" spans="12:12">
      <c r="L2362" s="71"/>
    </row>
    <row r="2363" spans="12:12">
      <c r="L2363" s="71"/>
    </row>
    <row r="2364" spans="12:12">
      <c r="L2364" s="71"/>
    </row>
    <row r="2365" spans="12:12">
      <c r="L2365" s="71"/>
    </row>
    <row r="2366" spans="12:12">
      <c r="L2366" s="71"/>
    </row>
    <row r="2367" spans="12:12">
      <c r="L2367" s="71"/>
    </row>
    <row r="2368" spans="12:12">
      <c r="L2368" s="71"/>
    </row>
    <row r="2369" spans="12:12">
      <c r="L2369" s="71"/>
    </row>
    <row r="2370" spans="12:12">
      <c r="L2370" s="71"/>
    </row>
    <row r="2371" spans="12:12">
      <c r="L2371" s="71"/>
    </row>
    <row r="2372" spans="12:12">
      <c r="L2372" s="71"/>
    </row>
    <row r="2373" spans="12:12">
      <c r="L2373" s="71"/>
    </row>
    <row r="2374" spans="12:12">
      <c r="L2374" s="71"/>
    </row>
    <row r="2375" spans="12:12">
      <c r="L2375" s="71"/>
    </row>
    <row r="2376" spans="12:12">
      <c r="L2376" s="71"/>
    </row>
    <row r="2377" spans="12:12">
      <c r="L2377" s="71"/>
    </row>
    <row r="2378" spans="12:12">
      <c r="L2378" s="71"/>
    </row>
    <row r="2379" spans="12:12">
      <c r="L2379" s="71"/>
    </row>
    <row r="2380" spans="12:12">
      <c r="L2380" s="71"/>
    </row>
    <row r="2381" spans="12:12">
      <c r="L2381" s="71"/>
    </row>
    <row r="2382" spans="12:12">
      <c r="L2382" s="71"/>
    </row>
    <row r="2383" spans="12:12">
      <c r="L2383" s="71"/>
    </row>
    <row r="2384" spans="12:12">
      <c r="L2384" s="71"/>
    </row>
    <row r="2385" spans="12:12">
      <c r="L2385" s="71"/>
    </row>
    <row r="2386" spans="12:12">
      <c r="L2386" s="71"/>
    </row>
    <row r="2387" spans="12:12">
      <c r="L2387" s="71"/>
    </row>
    <row r="2388" spans="12:12">
      <c r="L2388" s="71"/>
    </row>
    <row r="2389" spans="12:12">
      <c r="L2389" s="71"/>
    </row>
    <row r="2390" spans="12:12">
      <c r="L2390" s="71"/>
    </row>
    <row r="2391" spans="12:12">
      <c r="L2391" s="71"/>
    </row>
    <row r="2392" spans="12:12">
      <c r="L2392" s="71"/>
    </row>
    <row r="2393" spans="12:12">
      <c r="L2393" s="71"/>
    </row>
    <row r="2394" spans="12:12">
      <c r="L2394" s="71"/>
    </row>
    <row r="2395" spans="12:12">
      <c r="L2395" s="71"/>
    </row>
    <row r="2396" spans="12:12">
      <c r="L2396" s="71"/>
    </row>
    <row r="2397" spans="12:12">
      <c r="L2397" s="71"/>
    </row>
    <row r="2398" spans="12:12">
      <c r="L2398" s="71"/>
    </row>
    <row r="2399" spans="12:12">
      <c r="L2399" s="71"/>
    </row>
    <row r="2400" spans="12:12">
      <c r="L2400" s="71"/>
    </row>
    <row r="2401" spans="12:12">
      <c r="L2401" s="71"/>
    </row>
    <row r="2402" spans="12:12">
      <c r="L2402" s="71"/>
    </row>
    <row r="2403" spans="12:12">
      <c r="L2403" s="71"/>
    </row>
    <row r="2404" spans="12:12">
      <c r="L2404" s="71"/>
    </row>
    <row r="2405" spans="12:12">
      <c r="L2405" s="71"/>
    </row>
    <row r="2406" spans="12:12">
      <c r="L2406" s="71"/>
    </row>
    <row r="2407" spans="12:12">
      <c r="L2407" s="71"/>
    </row>
    <row r="2408" spans="12:12">
      <c r="L2408" s="71"/>
    </row>
    <row r="2409" spans="12:12">
      <c r="L2409" s="71"/>
    </row>
    <row r="2410" spans="12:12">
      <c r="L2410" s="71"/>
    </row>
    <row r="2411" spans="12:12">
      <c r="L2411" s="71"/>
    </row>
    <row r="2412" spans="12:12">
      <c r="L2412" s="71"/>
    </row>
    <row r="2413" spans="12:12">
      <c r="L2413" s="71"/>
    </row>
    <row r="2414" spans="12:12">
      <c r="L2414" s="71"/>
    </row>
    <row r="2415" spans="12:12">
      <c r="L2415" s="71"/>
    </row>
    <row r="2416" spans="12:12">
      <c r="L2416" s="71"/>
    </row>
    <row r="2417" spans="12:12">
      <c r="L2417" s="71"/>
    </row>
    <row r="2418" spans="12:12">
      <c r="L2418" s="71"/>
    </row>
    <row r="2419" spans="12:12">
      <c r="L2419" s="71"/>
    </row>
    <row r="2420" spans="12:12">
      <c r="L2420" s="71"/>
    </row>
    <row r="2421" spans="12:12">
      <c r="L2421" s="71"/>
    </row>
    <row r="2422" spans="12:12">
      <c r="L2422" s="71"/>
    </row>
    <row r="2423" spans="12:12">
      <c r="L2423" s="71"/>
    </row>
    <row r="2424" spans="12:12">
      <c r="L2424" s="71"/>
    </row>
    <row r="2425" spans="12:12">
      <c r="L2425" s="71"/>
    </row>
    <row r="2426" spans="12:12">
      <c r="L2426" s="71"/>
    </row>
    <row r="2427" spans="12:12">
      <c r="L2427" s="71"/>
    </row>
    <row r="2428" spans="12:12">
      <c r="L2428" s="71"/>
    </row>
    <row r="2429" spans="12:12">
      <c r="L2429" s="71"/>
    </row>
    <row r="2430" spans="12:12">
      <c r="L2430" s="71"/>
    </row>
    <row r="2431" spans="12:12">
      <c r="L2431" s="71"/>
    </row>
    <row r="2432" spans="12:12">
      <c r="L2432" s="71"/>
    </row>
    <row r="2433" spans="12:12">
      <c r="L2433" s="71"/>
    </row>
    <row r="2434" spans="12:12">
      <c r="L2434" s="71"/>
    </row>
    <row r="2435" spans="12:12">
      <c r="L2435" s="71"/>
    </row>
    <row r="2436" spans="12:12">
      <c r="L2436" s="71"/>
    </row>
    <row r="2437" spans="12:12">
      <c r="L2437" s="71"/>
    </row>
    <row r="2438" spans="12:12">
      <c r="L2438" s="71"/>
    </row>
    <row r="2439" spans="12:12">
      <c r="L2439" s="71"/>
    </row>
    <row r="2440" spans="12:12">
      <c r="L2440" s="71"/>
    </row>
    <row r="2441" spans="12:12">
      <c r="L2441" s="71"/>
    </row>
    <row r="2442" spans="12:12">
      <c r="L2442" s="71"/>
    </row>
    <row r="2443" spans="12:12">
      <c r="L2443" s="71"/>
    </row>
    <row r="2444" spans="12:12">
      <c r="L2444" s="71"/>
    </row>
    <row r="2445" spans="12:12">
      <c r="L2445" s="71"/>
    </row>
    <row r="2446" spans="12:12">
      <c r="L2446" s="71"/>
    </row>
    <row r="2447" spans="12:12">
      <c r="L2447" s="71"/>
    </row>
    <row r="2448" spans="12:12">
      <c r="L2448" s="71"/>
    </row>
    <row r="2449" spans="12:12">
      <c r="L2449" s="71"/>
    </row>
    <row r="2450" spans="12:12">
      <c r="L2450" s="71"/>
    </row>
    <row r="2451" spans="12:12">
      <c r="L2451" s="71"/>
    </row>
    <row r="2452" spans="12:12">
      <c r="L2452" s="71"/>
    </row>
    <row r="2453" spans="12:12">
      <c r="L2453" s="71"/>
    </row>
    <row r="2454" spans="12:12">
      <c r="L2454" s="71"/>
    </row>
    <row r="2455" spans="12:12">
      <c r="L2455" s="71"/>
    </row>
    <row r="2456" spans="12:12">
      <c r="L2456" s="71"/>
    </row>
    <row r="2457" spans="12:12">
      <c r="L2457" s="71"/>
    </row>
    <row r="2458" spans="12:12">
      <c r="L2458" s="71"/>
    </row>
    <row r="2459" spans="12:12">
      <c r="L2459" s="71"/>
    </row>
    <row r="2460" spans="12:12">
      <c r="L2460" s="71"/>
    </row>
    <row r="2461" spans="12:12">
      <c r="L2461" s="71"/>
    </row>
    <row r="2462" spans="12:12">
      <c r="L2462" s="71"/>
    </row>
    <row r="2463" spans="12:12">
      <c r="L2463" s="71"/>
    </row>
    <row r="2464" spans="12:12">
      <c r="L2464" s="71"/>
    </row>
    <row r="2465" spans="12:12">
      <c r="L2465" s="71"/>
    </row>
    <row r="2466" spans="12:12">
      <c r="L2466" s="71"/>
    </row>
    <row r="2467" spans="12:12">
      <c r="L2467" s="71"/>
    </row>
    <row r="2468" spans="12:12">
      <c r="L2468" s="71"/>
    </row>
    <row r="2469" spans="12:12">
      <c r="L2469" s="71"/>
    </row>
    <row r="2470" spans="12:12">
      <c r="L2470" s="71"/>
    </row>
    <row r="2471" spans="12:12">
      <c r="L2471" s="71"/>
    </row>
    <row r="2472" spans="12:12">
      <c r="L2472" s="71"/>
    </row>
    <row r="2473" spans="12:12">
      <c r="L2473" s="71"/>
    </row>
    <row r="2474" spans="12:12">
      <c r="L2474" s="71"/>
    </row>
    <row r="2475" spans="12:12">
      <c r="L2475" s="71"/>
    </row>
    <row r="2476" spans="12:12">
      <c r="L2476" s="71"/>
    </row>
    <row r="2477" spans="12:12">
      <c r="L2477" s="71"/>
    </row>
    <row r="2478" spans="12:12">
      <c r="L2478" s="71"/>
    </row>
    <row r="2479" spans="12:12">
      <c r="L2479" s="71"/>
    </row>
    <row r="2480" spans="12:12">
      <c r="L2480" s="71"/>
    </row>
    <row r="2481" spans="12:12">
      <c r="L2481" s="71"/>
    </row>
    <row r="2482" spans="12:12">
      <c r="L2482" s="71"/>
    </row>
    <row r="2483" spans="12:12">
      <c r="L2483" s="71"/>
    </row>
    <row r="2484" spans="12:12">
      <c r="L2484" s="71"/>
    </row>
    <row r="2485" spans="12:12">
      <c r="L2485" s="71"/>
    </row>
    <row r="2486" spans="12:12">
      <c r="L2486" s="71"/>
    </row>
    <row r="2487" spans="12:12">
      <c r="L2487" s="71"/>
    </row>
    <row r="2488" spans="12:12">
      <c r="L2488" s="71"/>
    </row>
    <row r="2489" spans="12:12">
      <c r="L2489" s="71"/>
    </row>
    <row r="2490" spans="12:12">
      <c r="L2490" s="71"/>
    </row>
    <row r="2491" spans="12:12">
      <c r="L2491" s="71"/>
    </row>
    <row r="2492" spans="12:12">
      <c r="L2492" s="71"/>
    </row>
    <row r="2493" spans="12:12">
      <c r="L2493" s="71"/>
    </row>
    <row r="2494" spans="12:12">
      <c r="L2494" s="71"/>
    </row>
    <row r="2495" spans="12:12">
      <c r="L2495" s="71"/>
    </row>
    <row r="2496" spans="12:12">
      <c r="L2496" s="71"/>
    </row>
    <row r="2497" spans="12:12">
      <c r="L2497" s="71"/>
    </row>
    <row r="2498" spans="12:12">
      <c r="L2498" s="71"/>
    </row>
    <row r="2499" spans="12:12">
      <c r="L2499" s="71"/>
    </row>
    <row r="2500" spans="12:12">
      <c r="L2500" s="71"/>
    </row>
    <row r="2501" spans="12:12">
      <c r="L2501" s="71"/>
    </row>
    <row r="2502" spans="12:12">
      <c r="L2502" s="71"/>
    </row>
    <row r="2503" spans="12:12">
      <c r="L2503" s="71"/>
    </row>
    <row r="2504" spans="12:12">
      <c r="L2504" s="71"/>
    </row>
    <row r="2505" spans="12:12">
      <c r="L2505" s="71"/>
    </row>
    <row r="2506" spans="12:12">
      <c r="L2506" s="71"/>
    </row>
    <row r="2507" spans="12:12">
      <c r="L2507" s="71"/>
    </row>
    <row r="2508" spans="12:12">
      <c r="L2508" s="71"/>
    </row>
    <row r="2509" spans="12:12">
      <c r="L2509" s="71"/>
    </row>
    <row r="2510" spans="12:12">
      <c r="L2510" s="71"/>
    </row>
    <row r="2511" spans="12:12">
      <c r="L2511" s="71"/>
    </row>
    <row r="2512" spans="12:12">
      <c r="L2512" s="71"/>
    </row>
    <row r="2513" spans="12:12">
      <c r="L2513" s="71"/>
    </row>
    <row r="2514" spans="12:12">
      <c r="L2514" s="71"/>
    </row>
    <row r="2515" spans="12:12">
      <c r="L2515" s="71"/>
    </row>
    <row r="2516" spans="12:12">
      <c r="L2516" s="71"/>
    </row>
    <row r="2517" spans="12:12">
      <c r="L2517" s="71"/>
    </row>
    <row r="2518" spans="12:12">
      <c r="L2518" s="71"/>
    </row>
    <row r="2519" spans="12:12">
      <c r="L2519" s="71"/>
    </row>
    <row r="2520" spans="12:12">
      <c r="L2520" s="71"/>
    </row>
    <row r="2521" spans="12:12">
      <c r="L2521" s="71"/>
    </row>
    <row r="2522" spans="12:12">
      <c r="L2522" s="71"/>
    </row>
    <row r="2523" spans="12:12">
      <c r="L2523" s="71"/>
    </row>
    <row r="2524" spans="12:12">
      <c r="L2524" s="71"/>
    </row>
    <row r="2525" spans="12:12">
      <c r="L2525" s="71"/>
    </row>
    <row r="2526" spans="12:12">
      <c r="L2526" s="71"/>
    </row>
    <row r="2527" spans="12:12">
      <c r="L2527" s="71"/>
    </row>
    <row r="2528" spans="12:12">
      <c r="L2528" s="71"/>
    </row>
    <row r="2529" spans="12:12">
      <c r="L2529" s="71"/>
    </row>
    <row r="2530" spans="12:12">
      <c r="L2530" s="71"/>
    </row>
    <row r="2531" spans="12:12">
      <c r="L2531" s="71"/>
    </row>
    <row r="2532" spans="12:12">
      <c r="L2532" s="71"/>
    </row>
    <row r="2533" spans="12:12">
      <c r="L2533" s="71"/>
    </row>
    <row r="2534" spans="12:12">
      <c r="L2534" s="71"/>
    </row>
    <row r="2535" spans="12:12">
      <c r="L2535" s="71"/>
    </row>
    <row r="2536" spans="12:12">
      <c r="L2536" s="71"/>
    </row>
    <row r="2537" spans="12:12">
      <c r="L2537" s="71"/>
    </row>
    <row r="2538" spans="12:12">
      <c r="L2538" s="71"/>
    </row>
    <row r="2539" spans="12:12">
      <c r="L2539" s="71"/>
    </row>
    <row r="2540" spans="12:12">
      <c r="L2540" s="71"/>
    </row>
    <row r="2541" spans="12:12">
      <c r="L2541" s="71"/>
    </row>
    <row r="2542" spans="12:12">
      <c r="L2542" s="71"/>
    </row>
    <row r="2543" spans="12:12">
      <c r="L2543" s="71"/>
    </row>
    <row r="2544" spans="12:12">
      <c r="L2544" s="71"/>
    </row>
    <row r="2545" spans="12:12">
      <c r="L2545" s="71"/>
    </row>
    <row r="2546" spans="12:12">
      <c r="L2546" s="71"/>
    </row>
    <row r="2547" spans="12:12">
      <c r="L2547" s="71"/>
    </row>
    <row r="2548" spans="12:12">
      <c r="L2548" s="71"/>
    </row>
    <row r="2549" spans="12:12">
      <c r="L2549" s="71"/>
    </row>
    <row r="2550" spans="12:12">
      <c r="L2550" s="71"/>
    </row>
    <row r="2551" spans="12:12">
      <c r="L2551" s="71"/>
    </row>
    <row r="2552" spans="12:12">
      <c r="L2552" s="71"/>
    </row>
    <row r="2553" spans="12:12">
      <c r="L2553" s="71"/>
    </row>
    <row r="2554" spans="12:12">
      <c r="L2554" s="71"/>
    </row>
    <row r="2555" spans="12:12">
      <c r="L2555" s="71"/>
    </row>
    <row r="2556" spans="12:12">
      <c r="L2556" s="71"/>
    </row>
    <row r="2557" spans="12:12">
      <c r="L2557" s="71"/>
    </row>
    <row r="2558" spans="12:12">
      <c r="L2558" s="71"/>
    </row>
    <row r="2559" spans="12:12">
      <c r="L2559" s="71"/>
    </row>
    <row r="2560" spans="12:12">
      <c r="L2560" s="71"/>
    </row>
    <row r="2561" spans="12:12">
      <c r="L2561" s="71"/>
    </row>
    <row r="2562" spans="12:12">
      <c r="L2562" s="71"/>
    </row>
    <row r="2563" spans="12:12">
      <c r="L2563" s="71"/>
    </row>
    <row r="2564" spans="12:12">
      <c r="L2564" s="71"/>
    </row>
    <row r="2565" spans="12:12">
      <c r="L2565" s="71"/>
    </row>
    <row r="2566" spans="12:12">
      <c r="L2566" s="71"/>
    </row>
    <row r="2567" spans="12:12">
      <c r="L2567" s="71"/>
    </row>
    <row r="2568" spans="12:12">
      <c r="L2568" s="71"/>
    </row>
    <row r="2569" spans="12:12">
      <c r="L2569" s="71"/>
    </row>
    <row r="2570" spans="12:12">
      <c r="L2570" s="71"/>
    </row>
    <row r="2571" spans="12:12">
      <c r="L2571" s="71"/>
    </row>
    <row r="2572" spans="12:12">
      <c r="L2572" s="71"/>
    </row>
    <row r="2573" spans="12:12">
      <c r="L2573" s="71"/>
    </row>
    <row r="2574" spans="12:12">
      <c r="L2574" s="71"/>
    </row>
    <row r="2575" spans="12:12">
      <c r="L2575" s="71"/>
    </row>
    <row r="2576" spans="12:12">
      <c r="L2576" s="71"/>
    </row>
    <row r="2577" spans="12:12">
      <c r="L2577" s="71"/>
    </row>
    <row r="2578" spans="12:12">
      <c r="L2578" s="71"/>
    </row>
    <row r="2579" spans="12:12">
      <c r="L2579" s="71"/>
    </row>
    <row r="2580" spans="12:12">
      <c r="L2580" s="71"/>
    </row>
    <row r="2581" spans="12:12">
      <c r="L2581" s="71"/>
    </row>
    <row r="2582" spans="12:12">
      <c r="L2582" s="71"/>
    </row>
    <row r="2583" spans="12:12">
      <c r="L2583" s="71"/>
    </row>
    <row r="2584" spans="12:12">
      <c r="L2584" s="71"/>
    </row>
    <row r="2585" spans="12:12">
      <c r="L2585" s="71"/>
    </row>
    <row r="2586" spans="12:12">
      <c r="L2586" s="71"/>
    </row>
    <row r="2587" spans="12:12">
      <c r="L2587" s="71"/>
    </row>
    <row r="2588" spans="12:12">
      <c r="L2588" s="71"/>
    </row>
    <row r="2589" spans="12:12">
      <c r="L2589" s="71"/>
    </row>
    <row r="2590" spans="12:12">
      <c r="L2590" s="71"/>
    </row>
    <row r="2591" spans="12:12">
      <c r="L2591" s="71"/>
    </row>
    <row r="2592" spans="12:12">
      <c r="L2592" s="71"/>
    </row>
    <row r="2593" spans="12:12">
      <c r="L2593" s="71"/>
    </row>
    <row r="2594" spans="12:12">
      <c r="L2594" s="71"/>
    </row>
    <row r="2595" spans="12:12">
      <c r="L2595" s="71"/>
    </row>
    <row r="2596" spans="12:12">
      <c r="L2596" s="71"/>
    </row>
    <row r="2597" spans="12:12">
      <c r="L2597" s="71"/>
    </row>
    <row r="2598" spans="12:12">
      <c r="L2598" s="71"/>
    </row>
    <row r="2599" spans="12:12">
      <c r="L2599" s="71"/>
    </row>
    <row r="2600" spans="12:12">
      <c r="L2600" s="71"/>
    </row>
    <row r="2601" spans="12:12">
      <c r="L2601" s="71"/>
    </row>
    <row r="2602" spans="12:12">
      <c r="L2602" s="71"/>
    </row>
    <row r="2603" spans="12:12">
      <c r="L2603" s="71"/>
    </row>
    <row r="2604" spans="12:12">
      <c r="L2604" s="71"/>
    </row>
    <row r="2605" spans="12:12">
      <c r="L2605" s="71"/>
    </row>
    <row r="2606" spans="12:12">
      <c r="L2606" s="71"/>
    </row>
    <row r="2607" spans="12:12">
      <c r="L2607" s="71"/>
    </row>
    <row r="2608" spans="12:12">
      <c r="L2608" s="71"/>
    </row>
    <row r="2609" spans="12:12">
      <c r="L2609" s="71"/>
    </row>
    <row r="2610" spans="12:12">
      <c r="L2610" s="71"/>
    </row>
    <row r="2611" spans="12:12">
      <c r="L2611" s="71"/>
    </row>
    <row r="2612" spans="12:12">
      <c r="L2612" s="71"/>
    </row>
    <row r="2613" spans="12:12">
      <c r="L2613" s="71"/>
    </row>
    <row r="2614" spans="12:12">
      <c r="L2614" s="71"/>
    </row>
    <row r="2615" spans="12:12">
      <c r="L2615" s="71"/>
    </row>
    <row r="2616" spans="12:12">
      <c r="L2616" s="71"/>
    </row>
    <row r="2617" spans="12:12">
      <c r="L2617" s="71"/>
    </row>
    <row r="2618" spans="12:12">
      <c r="L2618" s="71"/>
    </row>
    <row r="2619" spans="12:12">
      <c r="L2619" s="71"/>
    </row>
    <row r="2620" spans="12:12">
      <c r="L2620" s="71"/>
    </row>
    <row r="2621" spans="12:12">
      <c r="L2621" s="71"/>
    </row>
    <row r="2622" spans="12:12">
      <c r="L2622" s="71"/>
    </row>
    <row r="2623" spans="12:12">
      <c r="L2623" s="71"/>
    </row>
    <row r="2624" spans="12:12">
      <c r="L2624" s="71"/>
    </row>
    <row r="2625" spans="12:12">
      <c r="L2625" s="71"/>
    </row>
    <row r="2626" spans="12:12">
      <c r="L2626" s="71"/>
    </row>
    <row r="2627" spans="12:12">
      <c r="L2627" s="71"/>
    </row>
    <row r="2628" spans="12:12">
      <c r="L2628" s="71"/>
    </row>
    <row r="2629" spans="12:12">
      <c r="L2629" s="71"/>
    </row>
    <row r="2630" spans="12:12">
      <c r="L2630" s="71"/>
    </row>
    <row r="2631" spans="12:12">
      <c r="L2631" s="71"/>
    </row>
    <row r="2632" spans="12:12">
      <c r="L2632" s="71"/>
    </row>
    <row r="2633" spans="12:12">
      <c r="L2633" s="71"/>
    </row>
    <row r="2634" spans="12:12">
      <c r="L2634" s="71"/>
    </row>
    <row r="2635" spans="12:12">
      <c r="L2635" s="71"/>
    </row>
    <row r="2636" spans="12:12">
      <c r="L2636" s="71"/>
    </row>
    <row r="2637" spans="12:12">
      <c r="L2637" s="71"/>
    </row>
    <row r="2638" spans="12:12">
      <c r="L2638" s="71"/>
    </row>
    <row r="2639" spans="12:12">
      <c r="L2639" s="71"/>
    </row>
    <row r="2640" spans="12:12">
      <c r="L2640" s="71"/>
    </row>
    <row r="2641" spans="12:12">
      <c r="L2641" s="71"/>
    </row>
    <row r="2642" spans="12:12">
      <c r="L2642" s="71"/>
    </row>
    <row r="2643" spans="12:12">
      <c r="L2643" s="71"/>
    </row>
    <row r="2644" spans="12:12">
      <c r="L2644" s="71"/>
    </row>
    <row r="2645" spans="12:12">
      <c r="L2645" s="71"/>
    </row>
    <row r="2646" spans="12:12">
      <c r="L2646" s="71"/>
    </row>
    <row r="2647" spans="12:12">
      <c r="L2647" s="71"/>
    </row>
    <row r="2648" spans="12:12">
      <c r="L2648" s="71"/>
    </row>
    <row r="2649" spans="12:12">
      <c r="L2649" s="71"/>
    </row>
    <row r="2650" spans="12:12">
      <c r="L2650" s="71"/>
    </row>
    <row r="2651" spans="12:12">
      <c r="L2651" s="71"/>
    </row>
    <row r="2652" spans="12:12">
      <c r="L2652" s="71"/>
    </row>
    <row r="2653" spans="12:12">
      <c r="L2653" s="71"/>
    </row>
    <row r="2654" spans="12:12">
      <c r="L2654" s="71"/>
    </row>
    <row r="2655" spans="12:12">
      <c r="L2655" s="71"/>
    </row>
    <row r="2656" spans="12:12">
      <c r="L2656" s="71"/>
    </row>
    <row r="2657" spans="12:12">
      <c r="L2657" s="71"/>
    </row>
    <row r="2658" spans="12:12">
      <c r="L2658" s="71"/>
    </row>
    <row r="2659" spans="12:12">
      <c r="L2659" s="71"/>
    </row>
    <row r="2660" spans="12:12">
      <c r="L2660" s="71"/>
    </row>
    <row r="2661" spans="12:12">
      <c r="L2661" s="71"/>
    </row>
    <row r="2662" spans="12:12">
      <c r="L2662" s="71"/>
    </row>
    <row r="2663" spans="12:12">
      <c r="L2663" s="71"/>
    </row>
    <row r="2664" spans="12:12">
      <c r="L2664" s="71"/>
    </row>
    <row r="2665" spans="12:12">
      <c r="L2665" s="71"/>
    </row>
    <row r="2666" spans="12:12">
      <c r="L2666" s="71"/>
    </row>
    <row r="2667" spans="12:12">
      <c r="L2667" s="71"/>
    </row>
    <row r="2668" spans="12:12">
      <c r="L2668" s="71"/>
    </row>
    <row r="2669" spans="12:12">
      <c r="L2669" s="71"/>
    </row>
    <row r="2670" spans="12:12">
      <c r="L2670" s="71"/>
    </row>
    <row r="2671" spans="12:12">
      <c r="L2671" s="71"/>
    </row>
    <row r="2672" spans="12:12">
      <c r="L2672" s="71"/>
    </row>
    <row r="2673" spans="12:12">
      <c r="L2673" s="71"/>
    </row>
    <row r="2674" spans="12:12">
      <c r="L2674" s="71"/>
    </row>
    <row r="2675" spans="12:12">
      <c r="L2675" s="71"/>
    </row>
    <row r="2676" spans="12:12">
      <c r="L2676" s="71"/>
    </row>
    <row r="2677" spans="12:12">
      <c r="L2677" s="71"/>
    </row>
    <row r="2678" spans="12:12">
      <c r="L2678" s="71"/>
    </row>
    <row r="2679" spans="12:12">
      <c r="L2679" s="71"/>
    </row>
    <row r="2680" spans="12:12">
      <c r="L2680" s="71"/>
    </row>
    <row r="2681" spans="12:12">
      <c r="L2681" s="71"/>
    </row>
    <row r="2682" spans="12:12">
      <c r="L2682" s="71"/>
    </row>
    <row r="2683" spans="12:12">
      <c r="L2683" s="71"/>
    </row>
    <row r="2684" spans="12:12">
      <c r="L2684" s="71"/>
    </row>
    <row r="2685" spans="12:12">
      <c r="L2685" s="71"/>
    </row>
    <row r="2686" spans="12:12">
      <c r="L2686" s="71"/>
    </row>
    <row r="2687" spans="12:12">
      <c r="L2687" s="71"/>
    </row>
    <row r="2688" spans="12:12">
      <c r="L2688" s="71"/>
    </row>
    <row r="2689" spans="12:12">
      <c r="L2689" s="71"/>
    </row>
    <row r="2690" spans="12:12">
      <c r="L2690" s="71"/>
    </row>
    <row r="2691" spans="12:12">
      <c r="L2691" s="71"/>
    </row>
    <row r="2692" spans="12:12">
      <c r="L2692" s="71"/>
    </row>
    <row r="2693" spans="12:12">
      <c r="L2693" s="71"/>
    </row>
    <row r="2694" spans="12:12">
      <c r="L2694" s="71"/>
    </row>
    <row r="2695" spans="12:12">
      <c r="L2695" s="71"/>
    </row>
    <row r="2696" spans="12:12">
      <c r="L2696" s="71"/>
    </row>
    <row r="2697" spans="12:12">
      <c r="L2697" s="71"/>
    </row>
    <row r="2698" spans="12:12">
      <c r="L2698" s="71"/>
    </row>
    <row r="2699" spans="12:12">
      <c r="L2699" s="71"/>
    </row>
    <row r="2700" spans="12:12">
      <c r="L2700" s="71"/>
    </row>
    <row r="2701" spans="12:12">
      <c r="L2701" s="71"/>
    </row>
    <row r="2702" spans="12:12">
      <c r="L2702" s="71"/>
    </row>
    <row r="2703" spans="12:12">
      <c r="L2703" s="71"/>
    </row>
    <row r="2704" spans="12:12">
      <c r="L2704" s="71"/>
    </row>
    <row r="2705" spans="12:12">
      <c r="L2705" s="71"/>
    </row>
    <row r="2706" spans="12:12">
      <c r="L2706" s="71"/>
    </row>
    <row r="2707" spans="12:12">
      <c r="L2707" s="71"/>
    </row>
    <row r="2708" spans="12:12">
      <c r="L2708" s="71"/>
    </row>
    <row r="2709" spans="12:12">
      <c r="L2709" s="71"/>
    </row>
    <row r="2710" spans="12:12">
      <c r="L2710" s="71"/>
    </row>
    <row r="2711" spans="12:12">
      <c r="L2711" s="71"/>
    </row>
    <row r="2712" spans="12:12">
      <c r="L2712" s="71"/>
    </row>
    <row r="2713" spans="12:12">
      <c r="L2713" s="71"/>
    </row>
    <row r="2714" spans="12:12">
      <c r="L2714" s="71"/>
    </row>
    <row r="2715" spans="12:12">
      <c r="L2715" s="71"/>
    </row>
    <row r="2716" spans="12:12">
      <c r="L2716" s="71"/>
    </row>
    <row r="2717" spans="12:12">
      <c r="L2717" s="71"/>
    </row>
    <row r="2718" spans="12:12">
      <c r="L2718" s="71"/>
    </row>
    <row r="2719" spans="12:12">
      <c r="L2719" s="71"/>
    </row>
    <row r="2720" spans="12:12">
      <c r="L2720" s="71"/>
    </row>
    <row r="2721" spans="12:12">
      <c r="L2721" s="71"/>
    </row>
    <row r="2722" spans="12:12">
      <c r="L2722" s="71"/>
    </row>
    <row r="2723" spans="12:12">
      <c r="L2723" s="71"/>
    </row>
    <row r="2724" spans="12:12">
      <c r="L2724" s="71"/>
    </row>
    <row r="2725" spans="12:12">
      <c r="L2725" s="71"/>
    </row>
    <row r="2726" spans="12:12">
      <c r="L2726" s="71"/>
    </row>
    <row r="2727" spans="12:12">
      <c r="L2727" s="71"/>
    </row>
    <row r="2728" spans="12:12">
      <c r="L2728" s="71"/>
    </row>
    <row r="2729" spans="12:12">
      <c r="L2729" s="71"/>
    </row>
    <row r="2730" spans="12:12">
      <c r="L2730" s="71"/>
    </row>
    <row r="2731" spans="12:12">
      <c r="L2731" s="71"/>
    </row>
    <row r="2732" spans="12:12">
      <c r="L2732" s="71"/>
    </row>
    <row r="2733" spans="12:12">
      <c r="L2733" s="71"/>
    </row>
    <row r="2734" spans="12:12">
      <c r="L2734" s="71"/>
    </row>
    <row r="2735" spans="12:12">
      <c r="L2735" s="71"/>
    </row>
    <row r="2736" spans="12:12">
      <c r="L2736" s="71"/>
    </row>
    <row r="2737" spans="12:12">
      <c r="L2737" s="71"/>
    </row>
    <row r="2738" spans="12:12">
      <c r="L2738" s="71"/>
    </row>
    <row r="2739" spans="12:12">
      <c r="L2739" s="71"/>
    </row>
    <row r="2740" spans="12:12">
      <c r="L2740" s="71"/>
    </row>
    <row r="2741" spans="12:12">
      <c r="L2741" s="71"/>
    </row>
    <row r="2742" spans="12:12">
      <c r="L2742" s="71"/>
    </row>
    <row r="2743" spans="12:12">
      <c r="L2743" s="71"/>
    </row>
    <row r="2744" spans="12:12">
      <c r="L2744" s="71"/>
    </row>
    <row r="2745" spans="12:12">
      <c r="L2745" s="71"/>
    </row>
    <row r="2746" spans="12:12">
      <c r="L2746" s="71"/>
    </row>
    <row r="2747" spans="12:12">
      <c r="L2747" s="71"/>
    </row>
    <row r="2748" spans="12:12">
      <c r="L2748" s="71"/>
    </row>
    <row r="2749" spans="12:12">
      <c r="L2749" s="71"/>
    </row>
    <row r="2750" spans="12:12">
      <c r="L2750" s="71"/>
    </row>
    <row r="2751" spans="12:12">
      <c r="L2751" s="71"/>
    </row>
    <row r="2752" spans="12:12">
      <c r="L2752" s="71"/>
    </row>
    <row r="2753" spans="12:12">
      <c r="L2753" s="71"/>
    </row>
    <row r="2754" spans="12:12">
      <c r="L2754" s="71"/>
    </row>
    <row r="2755" spans="12:12">
      <c r="L2755" s="71"/>
    </row>
    <row r="2756" spans="12:12">
      <c r="L2756" s="71"/>
    </row>
    <row r="2757" spans="12:12">
      <c r="L2757" s="71"/>
    </row>
    <row r="2758" spans="12:12">
      <c r="L2758" s="71"/>
    </row>
    <row r="2759" spans="12:12">
      <c r="L2759" s="71"/>
    </row>
    <row r="2760" spans="12:12">
      <c r="L2760" s="71"/>
    </row>
    <row r="2761" spans="12:12">
      <c r="L2761" s="71"/>
    </row>
    <row r="2762" spans="12:12">
      <c r="L2762" s="71"/>
    </row>
    <row r="2763" spans="12:12">
      <c r="L2763" s="71"/>
    </row>
    <row r="2764" spans="12:12">
      <c r="L2764" s="71"/>
    </row>
    <row r="2765" spans="12:12">
      <c r="L2765" s="71"/>
    </row>
    <row r="2766" spans="12:12">
      <c r="L2766" s="71"/>
    </row>
    <row r="2767" spans="12:12">
      <c r="L2767" s="71"/>
    </row>
    <row r="2768" spans="12:12">
      <c r="L2768" s="71"/>
    </row>
    <row r="2769" spans="12:12">
      <c r="L2769" s="71"/>
    </row>
    <row r="2770" spans="12:12">
      <c r="L2770" s="71"/>
    </row>
    <row r="2771" spans="12:12">
      <c r="L2771" s="71"/>
    </row>
    <row r="2772" spans="12:12">
      <c r="L2772" s="71"/>
    </row>
    <row r="2773" spans="12:12">
      <c r="L2773" s="71"/>
    </row>
    <row r="2774" spans="12:12">
      <c r="L2774" s="71"/>
    </row>
    <row r="2775" spans="12:12">
      <c r="L2775" s="71"/>
    </row>
    <row r="2776" spans="12:12">
      <c r="L2776" s="71"/>
    </row>
    <row r="2777" spans="12:12">
      <c r="L2777" s="71"/>
    </row>
    <row r="2778" spans="12:12">
      <c r="L2778" s="71"/>
    </row>
    <row r="2779" spans="12:12">
      <c r="L2779" s="71"/>
    </row>
    <row r="2780" spans="12:12">
      <c r="L2780" s="71"/>
    </row>
    <row r="2781" spans="12:12">
      <c r="L2781" s="71"/>
    </row>
    <row r="2782" spans="12:12">
      <c r="L2782" s="71"/>
    </row>
    <row r="2783" spans="12:12">
      <c r="L2783" s="71"/>
    </row>
    <row r="2784" spans="12:12">
      <c r="L2784" s="71"/>
    </row>
    <row r="2785" spans="12:12">
      <c r="L2785" s="71"/>
    </row>
    <row r="2786" spans="12:12">
      <c r="L2786" s="71"/>
    </row>
    <row r="2787" spans="12:12">
      <c r="L2787" s="71"/>
    </row>
    <row r="2788" spans="12:12">
      <c r="L2788" s="71"/>
    </row>
    <row r="2789" spans="12:12">
      <c r="L2789" s="71"/>
    </row>
    <row r="2790" spans="12:12">
      <c r="L2790" s="71"/>
    </row>
    <row r="2791" spans="12:12">
      <c r="L2791" s="71"/>
    </row>
    <row r="2792" spans="12:12">
      <c r="L2792" s="71"/>
    </row>
    <row r="2793" spans="12:12">
      <c r="L2793" s="71"/>
    </row>
    <row r="2794" spans="12:12">
      <c r="L2794" s="71"/>
    </row>
    <row r="2795" spans="12:12">
      <c r="L2795" s="71"/>
    </row>
    <row r="2796" spans="12:12">
      <c r="L2796" s="71"/>
    </row>
    <row r="2797" spans="12:12">
      <c r="L2797" s="71"/>
    </row>
    <row r="2798" spans="12:12">
      <c r="L2798" s="71"/>
    </row>
    <row r="2799" spans="12:12">
      <c r="L2799" s="71"/>
    </row>
    <row r="2800" spans="12:12">
      <c r="L2800" s="71"/>
    </row>
    <row r="2801" spans="12:12">
      <c r="L2801" s="71"/>
    </row>
    <row r="2802" spans="12:12">
      <c r="L2802" s="71"/>
    </row>
    <row r="2803" spans="12:12">
      <c r="L2803" s="71"/>
    </row>
    <row r="2804" spans="12:12">
      <c r="L2804" s="71"/>
    </row>
    <row r="2805" spans="12:12">
      <c r="L2805" s="71"/>
    </row>
    <row r="2806" spans="12:12">
      <c r="L2806" s="71"/>
    </row>
    <row r="2807" spans="12:12">
      <c r="L2807" s="71"/>
    </row>
    <row r="2808" spans="12:12">
      <c r="L2808" s="71"/>
    </row>
    <row r="2809" spans="12:12">
      <c r="L2809" s="71"/>
    </row>
    <row r="2810" spans="12:12">
      <c r="L2810" s="71"/>
    </row>
    <row r="2811" spans="12:12">
      <c r="L2811" s="71"/>
    </row>
    <row r="2812" spans="12:12">
      <c r="L2812" s="71"/>
    </row>
    <row r="2813" spans="12:12">
      <c r="L2813" s="71"/>
    </row>
    <row r="2814" spans="12:12">
      <c r="L2814" s="71"/>
    </row>
    <row r="2815" spans="12:12">
      <c r="L2815" s="71"/>
    </row>
    <row r="2816" spans="12:12">
      <c r="L2816" s="71"/>
    </row>
    <row r="2817" spans="12:12">
      <c r="L2817" s="71"/>
    </row>
    <row r="2818" spans="12:12">
      <c r="L2818" s="71"/>
    </row>
    <row r="2819" spans="12:12">
      <c r="L2819" s="71"/>
    </row>
    <row r="2820" spans="12:12">
      <c r="L2820" s="71"/>
    </row>
    <row r="2821" spans="12:12">
      <c r="L2821" s="71"/>
    </row>
    <row r="2822" spans="12:12">
      <c r="L2822" s="71"/>
    </row>
    <row r="2823" spans="12:12">
      <c r="L2823" s="71"/>
    </row>
    <row r="2824" spans="12:12">
      <c r="L2824" s="71"/>
    </row>
    <row r="2825" spans="12:12">
      <c r="L2825" s="71"/>
    </row>
    <row r="2826" spans="12:12">
      <c r="L2826" s="71"/>
    </row>
    <row r="2827" spans="12:12">
      <c r="L2827" s="71"/>
    </row>
    <row r="2828" spans="12:12">
      <c r="L2828" s="71"/>
    </row>
    <row r="2829" spans="12:12">
      <c r="L2829" s="71"/>
    </row>
    <row r="2830" spans="12:12">
      <c r="L2830" s="71"/>
    </row>
    <row r="2831" spans="12:12">
      <c r="L2831" s="71"/>
    </row>
    <row r="2832" spans="12:12">
      <c r="L2832" s="71"/>
    </row>
    <row r="2833" spans="12:12">
      <c r="L2833" s="71"/>
    </row>
    <row r="2834" spans="12:12">
      <c r="L2834" s="71"/>
    </row>
    <row r="2835" spans="12:12">
      <c r="L2835" s="71"/>
    </row>
    <row r="2836" spans="12:12">
      <c r="L2836" s="71"/>
    </row>
    <row r="2837" spans="12:12">
      <c r="L2837" s="71"/>
    </row>
    <row r="2838" spans="12:12">
      <c r="L2838" s="71"/>
    </row>
    <row r="2839" spans="12:12">
      <c r="L2839" s="71"/>
    </row>
    <row r="2840" spans="12:12">
      <c r="L2840" s="71"/>
    </row>
    <row r="2841" spans="12:12">
      <c r="L2841" s="71"/>
    </row>
    <row r="2842" spans="12:12">
      <c r="L2842" s="71"/>
    </row>
    <row r="2843" spans="12:12">
      <c r="L2843" s="71"/>
    </row>
    <row r="2844" spans="12:12">
      <c r="L2844" s="71"/>
    </row>
    <row r="2845" spans="12:12">
      <c r="L2845" s="71"/>
    </row>
    <row r="2846" spans="12:12">
      <c r="L2846" s="71"/>
    </row>
    <row r="2847" spans="12:12">
      <c r="L2847" s="71"/>
    </row>
    <row r="2848" spans="12:12">
      <c r="L2848" s="71"/>
    </row>
    <row r="2849" spans="12:12">
      <c r="L2849" s="71"/>
    </row>
    <row r="2850" spans="12:12">
      <c r="L2850" s="71"/>
    </row>
    <row r="2851" spans="12:12">
      <c r="L2851" s="71"/>
    </row>
    <row r="2852" spans="12:12">
      <c r="L2852" s="71"/>
    </row>
    <row r="2853" spans="12:12">
      <c r="L2853" s="71"/>
    </row>
    <row r="2854" spans="12:12">
      <c r="L2854" s="71"/>
    </row>
    <row r="2855" spans="12:12">
      <c r="L2855" s="71"/>
    </row>
    <row r="2856" spans="12:12">
      <c r="L2856" s="71"/>
    </row>
    <row r="2857" spans="12:12">
      <c r="L2857" s="71"/>
    </row>
    <row r="2858" spans="12:12">
      <c r="L2858" s="71"/>
    </row>
    <row r="2859" spans="12:12">
      <c r="L2859" s="71"/>
    </row>
    <row r="2860" spans="12:12">
      <c r="L2860" s="71"/>
    </row>
    <row r="2861" spans="12:12">
      <c r="L2861" s="71"/>
    </row>
    <row r="2862" spans="12:12">
      <c r="L2862" s="71"/>
    </row>
    <row r="2863" spans="12:12">
      <c r="L2863" s="71"/>
    </row>
    <row r="2864" spans="12:12">
      <c r="L2864" s="71"/>
    </row>
    <row r="2865" spans="12:12">
      <c r="L2865" s="71"/>
    </row>
    <row r="2866" spans="12:12">
      <c r="L2866" s="71"/>
    </row>
    <row r="2867" spans="12:12">
      <c r="L2867" s="71"/>
    </row>
    <row r="2868" spans="12:12">
      <c r="L2868" s="71"/>
    </row>
    <row r="2869" spans="12:12">
      <c r="L2869" s="71"/>
    </row>
    <row r="2870" spans="12:12">
      <c r="L2870" s="71"/>
    </row>
    <row r="2871" spans="12:12">
      <c r="L2871" s="71"/>
    </row>
    <row r="2872" spans="12:12">
      <c r="L2872" s="71"/>
    </row>
    <row r="2873" spans="12:12">
      <c r="L2873" s="71"/>
    </row>
    <row r="2874" spans="12:12">
      <c r="L2874" s="71"/>
    </row>
    <row r="2875" spans="12:12">
      <c r="L2875" s="71"/>
    </row>
    <row r="2876" spans="12:12">
      <c r="L2876" s="71"/>
    </row>
    <row r="2877" spans="12:12">
      <c r="L2877" s="71"/>
    </row>
    <row r="2878" spans="12:12">
      <c r="L2878" s="71"/>
    </row>
    <row r="2879" spans="12:12">
      <c r="L2879" s="71"/>
    </row>
    <row r="2880" spans="12:12">
      <c r="L2880" s="71"/>
    </row>
    <row r="2881" spans="12:12">
      <c r="L2881" s="71"/>
    </row>
    <row r="2882" spans="12:12">
      <c r="L2882" s="71"/>
    </row>
    <row r="2883" spans="12:12">
      <c r="L2883" s="71"/>
    </row>
    <row r="2884" spans="12:12">
      <c r="L2884" s="71"/>
    </row>
    <row r="2885" spans="12:12">
      <c r="L2885" s="71"/>
    </row>
    <row r="2886" spans="12:12">
      <c r="L2886" s="71"/>
    </row>
    <row r="2887" spans="12:12">
      <c r="L2887" s="71"/>
    </row>
    <row r="2888" spans="12:12">
      <c r="L2888" s="71"/>
    </row>
    <row r="2889" spans="12:12">
      <c r="L2889" s="71"/>
    </row>
    <row r="2890" spans="12:12">
      <c r="L2890" s="71"/>
    </row>
    <row r="2891" spans="12:12">
      <c r="L2891" s="71"/>
    </row>
    <row r="2892" spans="12:12">
      <c r="L2892" s="71"/>
    </row>
    <row r="2893" spans="12:12">
      <c r="L2893" s="71"/>
    </row>
    <row r="2894" spans="12:12">
      <c r="L2894" s="71"/>
    </row>
    <row r="2895" spans="12:12">
      <c r="L2895" s="71"/>
    </row>
    <row r="2896" spans="12:12">
      <c r="L2896" s="71"/>
    </row>
    <row r="2897" spans="12:12">
      <c r="L2897" s="71"/>
    </row>
    <row r="2898" spans="12:12">
      <c r="L2898" s="71"/>
    </row>
    <row r="2899" spans="12:12">
      <c r="L2899" s="71"/>
    </row>
    <row r="2900" spans="12:12">
      <c r="L2900" s="71"/>
    </row>
    <row r="2901" spans="12:12">
      <c r="L2901" s="71"/>
    </row>
    <row r="2902" spans="12:12">
      <c r="L2902" s="71"/>
    </row>
    <row r="2903" spans="12:12">
      <c r="L2903" s="71"/>
    </row>
    <row r="2904" spans="12:12">
      <c r="L2904" s="71"/>
    </row>
    <row r="2905" spans="12:12">
      <c r="L2905" s="71"/>
    </row>
    <row r="2906" spans="12:12">
      <c r="L2906" s="71"/>
    </row>
    <row r="2907" spans="12:12">
      <c r="L2907" s="71"/>
    </row>
    <row r="2908" spans="12:12">
      <c r="L2908" s="71"/>
    </row>
    <row r="2909" spans="12:12">
      <c r="L2909" s="71"/>
    </row>
    <row r="2910" spans="12:12">
      <c r="L2910" s="71"/>
    </row>
    <row r="2911" spans="12:12">
      <c r="L2911" s="71"/>
    </row>
    <row r="2912" spans="12:12">
      <c r="L2912" s="71"/>
    </row>
    <row r="2913" spans="12:12">
      <c r="L2913" s="71"/>
    </row>
    <row r="2914" spans="12:12">
      <c r="L2914" s="71"/>
    </row>
    <row r="2915" spans="12:12">
      <c r="L2915" s="71"/>
    </row>
    <row r="2916" spans="12:12">
      <c r="L2916" s="71"/>
    </row>
    <row r="2917" spans="12:12">
      <c r="L2917" s="71"/>
    </row>
    <row r="2918" spans="12:12">
      <c r="L2918" s="71"/>
    </row>
    <row r="2919" spans="12:12">
      <c r="L2919" s="71"/>
    </row>
    <row r="2920" spans="12:12">
      <c r="L2920" s="71"/>
    </row>
    <row r="2921" spans="12:12">
      <c r="L2921" s="71"/>
    </row>
    <row r="2922" spans="12:12">
      <c r="L2922" s="71"/>
    </row>
    <row r="2923" spans="12:12">
      <c r="L2923" s="71"/>
    </row>
    <row r="2924" spans="12:12">
      <c r="L2924" s="71"/>
    </row>
    <row r="2925" spans="12:12">
      <c r="L2925" s="71"/>
    </row>
    <row r="2926" spans="12:12">
      <c r="L2926" s="71"/>
    </row>
    <row r="2927" spans="12:12">
      <c r="L2927" s="71"/>
    </row>
    <row r="2928" spans="12:12">
      <c r="L2928" s="71"/>
    </row>
    <row r="2929" spans="12:12">
      <c r="L2929" s="71"/>
    </row>
    <row r="2930" spans="12:12">
      <c r="L2930" s="71"/>
    </row>
    <row r="2931" spans="12:12">
      <c r="L2931" s="71"/>
    </row>
    <row r="2932" spans="12:12">
      <c r="L2932" s="71"/>
    </row>
    <row r="2933" spans="12:12">
      <c r="L2933" s="71"/>
    </row>
    <row r="2934" spans="12:12">
      <c r="L2934" s="71"/>
    </row>
    <row r="2935" spans="12:12">
      <c r="L2935" s="71"/>
    </row>
    <row r="2936" spans="12:12">
      <c r="L2936" s="71"/>
    </row>
    <row r="2937" spans="12:12">
      <c r="L2937" s="71"/>
    </row>
    <row r="2938" spans="12:12">
      <c r="L2938" s="71"/>
    </row>
    <row r="2939" spans="12:12">
      <c r="L2939" s="71"/>
    </row>
    <row r="2940" spans="12:12">
      <c r="L2940" s="71"/>
    </row>
    <row r="2941" spans="12:12">
      <c r="L2941" s="71"/>
    </row>
    <row r="2942" spans="12:12">
      <c r="L2942" s="71"/>
    </row>
    <row r="2943" spans="12:12">
      <c r="L2943" s="71"/>
    </row>
    <row r="2944" spans="12:12">
      <c r="L2944" s="71"/>
    </row>
    <row r="2945" spans="12:12">
      <c r="L2945" s="71"/>
    </row>
    <row r="2946" spans="12:12">
      <c r="L2946" s="71"/>
    </row>
    <row r="2947" spans="12:12">
      <c r="L2947" s="71"/>
    </row>
    <row r="2948" spans="12:12">
      <c r="L2948" s="71"/>
    </row>
    <row r="2949" spans="12:12">
      <c r="L2949" s="71"/>
    </row>
    <row r="2950" spans="12:12">
      <c r="L2950" s="71"/>
    </row>
    <row r="2951" spans="12:12">
      <c r="L2951" s="71"/>
    </row>
    <row r="2952" spans="12:12">
      <c r="L2952" s="71"/>
    </row>
    <row r="2953" spans="12:12">
      <c r="L2953" s="71"/>
    </row>
    <row r="2954" spans="12:12">
      <c r="L2954" s="71"/>
    </row>
    <row r="2955" spans="12:12">
      <c r="L2955" s="71"/>
    </row>
    <row r="2956" spans="12:12">
      <c r="L2956" s="71"/>
    </row>
    <row r="2957" spans="12:12">
      <c r="L2957" s="71"/>
    </row>
    <row r="2958" spans="12:12">
      <c r="L2958" s="71"/>
    </row>
    <row r="2959" spans="12:12">
      <c r="L2959" s="71"/>
    </row>
    <row r="2960" spans="12:12">
      <c r="L2960" s="71"/>
    </row>
    <row r="2961" spans="12:12">
      <c r="L2961" s="71"/>
    </row>
    <row r="2962" spans="12:12">
      <c r="L2962" s="71"/>
    </row>
    <row r="2963" spans="12:12">
      <c r="L2963" s="71"/>
    </row>
    <row r="2964" spans="12:12">
      <c r="L2964" s="71"/>
    </row>
    <row r="2965" spans="12:12">
      <c r="L2965" s="71"/>
    </row>
    <row r="2966" spans="12:12">
      <c r="L2966" s="71"/>
    </row>
    <row r="2967" spans="12:12">
      <c r="L2967" s="71"/>
    </row>
    <row r="2968" spans="12:12">
      <c r="L2968" s="71"/>
    </row>
    <row r="2969" spans="12:12">
      <c r="L2969" s="71"/>
    </row>
    <row r="2970" spans="12:12">
      <c r="L2970" s="71"/>
    </row>
    <row r="2971" spans="12:12">
      <c r="L2971" s="71"/>
    </row>
    <row r="2972" spans="12:12">
      <c r="L2972" s="71"/>
    </row>
    <row r="2973" spans="12:12">
      <c r="L2973" s="71"/>
    </row>
    <row r="2974" spans="12:12">
      <c r="L2974" s="71"/>
    </row>
    <row r="2975" spans="12:12">
      <c r="L2975" s="71"/>
    </row>
    <row r="2976" spans="12:12">
      <c r="L2976" s="71"/>
    </row>
    <row r="2977" spans="12:12">
      <c r="L2977" s="71"/>
    </row>
    <row r="2978" spans="12:12">
      <c r="L2978" s="71"/>
    </row>
    <row r="2979" spans="12:12">
      <c r="L2979" s="71"/>
    </row>
    <row r="2980" spans="12:12">
      <c r="L2980" s="71"/>
    </row>
    <row r="2981" spans="12:12">
      <c r="L2981" s="71"/>
    </row>
    <row r="2982" spans="12:12">
      <c r="L2982" s="71"/>
    </row>
    <row r="2983" spans="12:12">
      <c r="L2983" s="71"/>
    </row>
    <row r="2984" spans="12:12">
      <c r="L2984" s="71"/>
    </row>
    <row r="2985" spans="12:12">
      <c r="L2985" s="71"/>
    </row>
    <row r="2986" spans="12:12">
      <c r="L2986" s="71"/>
    </row>
    <row r="2987" spans="12:12">
      <c r="L2987" s="71"/>
    </row>
    <row r="2988" spans="12:12">
      <c r="L2988" s="71"/>
    </row>
    <row r="2989" spans="12:12">
      <c r="L2989" s="71"/>
    </row>
    <row r="2990" spans="12:12">
      <c r="L2990" s="71"/>
    </row>
    <row r="2991" spans="12:12">
      <c r="L2991" s="71"/>
    </row>
    <row r="2992" spans="12:12">
      <c r="L2992" s="71"/>
    </row>
    <row r="2993" spans="12:12">
      <c r="L2993" s="71"/>
    </row>
    <row r="2994" spans="12:12">
      <c r="L2994" s="71"/>
    </row>
    <row r="2995" spans="12:12">
      <c r="L2995" s="71"/>
    </row>
    <row r="2996" spans="12:12">
      <c r="L2996" s="71"/>
    </row>
    <row r="2997" spans="12:12">
      <c r="L2997" s="71"/>
    </row>
    <row r="2998" spans="12:12">
      <c r="L2998" s="71"/>
    </row>
    <row r="2999" spans="12:12">
      <c r="L2999" s="71"/>
    </row>
    <row r="3000" spans="12:12">
      <c r="L3000" s="71"/>
    </row>
    <row r="3001" spans="12:12">
      <c r="L3001" s="71"/>
    </row>
    <row r="3002" spans="12:12">
      <c r="L3002" s="71"/>
    </row>
    <row r="3003" spans="12:12">
      <c r="L3003" s="71"/>
    </row>
    <row r="3004" spans="12:12">
      <c r="L3004" s="71"/>
    </row>
    <row r="3005" spans="12:12">
      <c r="L3005" s="71"/>
    </row>
    <row r="3006" spans="12:12">
      <c r="L3006" s="71"/>
    </row>
    <row r="3007" spans="12:12">
      <c r="L3007" s="71"/>
    </row>
    <row r="3008" spans="12:12">
      <c r="L3008" s="71"/>
    </row>
    <row r="3009" spans="12:12">
      <c r="L3009" s="71"/>
    </row>
    <row r="3010" spans="12:12">
      <c r="L3010" s="71"/>
    </row>
    <row r="3011" spans="12:12">
      <c r="L3011" s="71"/>
    </row>
    <row r="3012" spans="12:12">
      <c r="L3012" s="71"/>
    </row>
    <row r="3013" spans="12:12">
      <c r="L3013" s="71"/>
    </row>
    <row r="3014" spans="12:12">
      <c r="L3014" s="71"/>
    </row>
    <row r="3015" spans="12:12">
      <c r="L3015" s="71"/>
    </row>
    <row r="3016" spans="12:12">
      <c r="L3016" s="71"/>
    </row>
    <row r="3017" spans="12:12">
      <c r="L3017" s="71"/>
    </row>
    <row r="3018" spans="12:12">
      <c r="L3018" s="71"/>
    </row>
    <row r="3019" spans="12:12">
      <c r="L3019" s="71"/>
    </row>
    <row r="3020" spans="12:12">
      <c r="L3020" s="71"/>
    </row>
    <row r="3021" spans="12:12">
      <c r="L3021" s="71"/>
    </row>
    <row r="3022" spans="12:12">
      <c r="L3022" s="71"/>
    </row>
    <row r="3023" spans="12:12">
      <c r="L3023" s="71"/>
    </row>
    <row r="3024" spans="12:12">
      <c r="L3024" s="71"/>
    </row>
    <row r="3025" spans="12:12">
      <c r="L3025" s="71"/>
    </row>
    <row r="3026" spans="12:12">
      <c r="L3026" s="71"/>
    </row>
    <row r="3027" spans="12:12">
      <c r="L3027" s="71"/>
    </row>
    <row r="3028" spans="12:12">
      <c r="L3028" s="71"/>
    </row>
    <row r="3029" spans="12:12">
      <c r="L3029" s="71"/>
    </row>
    <row r="3030" spans="12:12">
      <c r="L3030" s="71"/>
    </row>
    <row r="3031" spans="12:12">
      <c r="L3031" s="71"/>
    </row>
    <row r="3032" spans="12:12">
      <c r="L3032" s="71"/>
    </row>
    <row r="3033" spans="12:12">
      <c r="L3033" s="71"/>
    </row>
    <row r="3034" spans="12:12">
      <c r="L3034" s="71"/>
    </row>
    <row r="3035" spans="12:12">
      <c r="L3035" s="71"/>
    </row>
    <row r="3036" spans="12:12">
      <c r="L3036" s="71"/>
    </row>
    <row r="3037" spans="12:12">
      <c r="L3037" s="71"/>
    </row>
    <row r="3038" spans="12:12">
      <c r="L3038" s="71"/>
    </row>
    <row r="3039" spans="12:12">
      <c r="L3039" s="71"/>
    </row>
    <row r="3040" spans="12:12">
      <c r="L3040" s="71"/>
    </row>
    <row r="3041" spans="12:12">
      <c r="L3041" s="71"/>
    </row>
    <row r="3042" spans="12:12">
      <c r="L3042" s="71"/>
    </row>
    <row r="3043" spans="12:12">
      <c r="L3043" s="71"/>
    </row>
    <row r="3044" spans="12:12">
      <c r="L3044" s="71"/>
    </row>
    <row r="3045" spans="12:12">
      <c r="L3045" s="71"/>
    </row>
    <row r="3046" spans="12:12">
      <c r="L3046" s="71"/>
    </row>
    <row r="3047" spans="12:12">
      <c r="L3047" s="71"/>
    </row>
    <row r="3048" spans="12:12">
      <c r="L3048" s="71"/>
    </row>
    <row r="3049" spans="12:12">
      <c r="L3049" s="71"/>
    </row>
    <row r="3050" spans="12:12">
      <c r="L3050" s="71"/>
    </row>
    <row r="3051" spans="12:12">
      <c r="L3051" s="71"/>
    </row>
    <row r="3052" spans="12:12">
      <c r="L3052" s="71"/>
    </row>
    <row r="3053" spans="12:12">
      <c r="L3053" s="71"/>
    </row>
    <row r="3054" spans="12:12">
      <c r="L3054" s="71"/>
    </row>
    <row r="3055" spans="12:12">
      <c r="L3055" s="71"/>
    </row>
    <row r="3056" spans="12:12">
      <c r="L3056" s="71"/>
    </row>
    <row r="3057" spans="12:12">
      <c r="L3057" s="71"/>
    </row>
    <row r="3058" spans="12:12">
      <c r="L3058" s="71"/>
    </row>
    <row r="3059" spans="12:12">
      <c r="L3059" s="71"/>
    </row>
    <row r="3060" spans="12:12">
      <c r="L3060" s="71"/>
    </row>
    <row r="3061" spans="12:12">
      <c r="L3061" s="71"/>
    </row>
    <row r="3062" spans="12:12">
      <c r="L3062" s="71"/>
    </row>
    <row r="3063" spans="12:12">
      <c r="L3063" s="71"/>
    </row>
    <row r="3064" spans="12:12">
      <c r="L3064" s="71"/>
    </row>
    <row r="3065" spans="12:12">
      <c r="L3065" s="71"/>
    </row>
    <row r="3066" spans="12:12">
      <c r="L3066" s="71"/>
    </row>
    <row r="3067" spans="12:12">
      <c r="L3067" s="71"/>
    </row>
    <row r="3068" spans="12:12">
      <c r="L3068" s="71"/>
    </row>
    <row r="3069" spans="12:12">
      <c r="L3069" s="71"/>
    </row>
    <row r="3070" spans="12:12">
      <c r="L3070" s="71"/>
    </row>
    <row r="3071" spans="12:12">
      <c r="L3071" s="71"/>
    </row>
    <row r="3072" spans="12:12">
      <c r="L3072" s="71"/>
    </row>
    <row r="3073" spans="12:12">
      <c r="L3073" s="71"/>
    </row>
    <row r="3074" spans="12:12">
      <c r="L3074" s="71"/>
    </row>
    <row r="3075" spans="12:12">
      <c r="L3075" s="71"/>
    </row>
    <row r="3076" spans="12:12">
      <c r="L3076" s="71"/>
    </row>
    <row r="3077" spans="12:12">
      <c r="L3077" s="71"/>
    </row>
    <row r="3078" spans="12:12">
      <c r="L3078" s="71"/>
    </row>
    <row r="3079" spans="12:12">
      <c r="L3079" s="71"/>
    </row>
    <row r="3080" spans="12:12">
      <c r="L3080" s="71"/>
    </row>
    <row r="3081" spans="12:12">
      <c r="L3081" s="71"/>
    </row>
    <row r="3082" spans="12:12">
      <c r="L3082" s="71"/>
    </row>
    <row r="3083" spans="12:12">
      <c r="L3083" s="71"/>
    </row>
    <row r="3084" spans="12:12">
      <c r="L3084" s="71"/>
    </row>
    <row r="3085" spans="12:12">
      <c r="L3085" s="71"/>
    </row>
    <row r="3086" spans="12:12">
      <c r="L3086" s="71"/>
    </row>
    <row r="3087" spans="12:12">
      <c r="L3087" s="71"/>
    </row>
    <row r="3088" spans="12:12">
      <c r="L3088" s="71"/>
    </row>
    <row r="3089" spans="12:12">
      <c r="L3089" s="71"/>
    </row>
    <row r="3090" spans="12:12">
      <c r="L3090" s="71"/>
    </row>
    <row r="3091" spans="12:12">
      <c r="L3091" s="71"/>
    </row>
    <row r="3092" spans="12:12">
      <c r="L3092" s="71"/>
    </row>
    <row r="3093" spans="12:12">
      <c r="L3093" s="71"/>
    </row>
    <row r="3094" spans="12:12">
      <c r="L3094" s="71"/>
    </row>
    <row r="3095" spans="12:12">
      <c r="L3095" s="71"/>
    </row>
    <row r="3096" spans="12:12">
      <c r="L3096" s="71"/>
    </row>
    <row r="3097" spans="12:12">
      <c r="L3097" s="71"/>
    </row>
    <row r="3098" spans="12:12">
      <c r="L3098" s="71"/>
    </row>
    <row r="3099" spans="12:12">
      <c r="L3099" s="71"/>
    </row>
    <row r="3100" spans="12:12">
      <c r="L3100" s="71"/>
    </row>
    <row r="3101" spans="12:12">
      <c r="L3101" s="71"/>
    </row>
    <row r="3102" spans="12:12">
      <c r="L3102" s="71"/>
    </row>
    <row r="3103" spans="12:12">
      <c r="L3103" s="71"/>
    </row>
    <row r="3104" spans="12:12">
      <c r="L3104" s="71"/>
    </row>
    <row r="3105" spans="12:12">
      <c r="L3105" s="71"/>
    </row>
    <row r="3106" spans="12:12">
      <c r="L3106" s="71"/>
    </row>
    <row r="3107" spans="12:12">
      <c r="L3107" s="71"/>
    </row>
    <row r="3108" spans="12:12">
      <c r="L3108" s="71"/>
    </row>
    <row r="3109" spans="12:12">
      <c r="L3109" s="71"/>
    </row>
    <row r="3110" spans="12:12">
      <c r="L3110" s="71"/>
    </row>
    <row r="3111" spans="12:12">
      <c r="L3111" s="71"/>
    </row>
    <row r="3112" spans="12:12">
      <c r="L3112" s="71"/>
    </row>
    <row r="3113" spans="12:12">
      <c r="L3113" s="71"/>
    </row>
    <row r="3114" spans="12:12">
      <c r="L3114" s="71"/>
    </row>
    <row r="3115" spans="12:12">
      <c r="L3115" s="71"/>
    </row>
    <row r="3116" spans="12:12">
      <c r="L3116" s="71"/>
    </row>
    <row r="3117" spans="12:12">
      <c r="L3117" s="71"/>
    </row>
    <row r="3118" spans="12:12">
      <c r="L3118" s="71"/>
    </row>
    <row r="3119" spans="12:12">
      <c r="L3119" s="71"/>
    </row>
    <row r="3120" spans="12:12">
      <c r="L3120" s="71"/>
    </row>
    <row r="3121" spans="12:12">
      <c r="L3121" s="71"/>
    </row>
    <row r="3122" spans="12:12">
      <c r="L3122" s="71"/>
    </row>
    <row r="3123" spans="12:12">
      <c r="L3123" s="71"/>
    </row>
    <row r="3124" spans="12:12">
      <c r="L3124" s="71"/>
    </row>
    <row r="3125" spans="12:12">
      <c r="L3125" s="71"/>
    </row>
    <row r="3126" spans="12:12">
      <c r="L3126" s="71"/>
    </row>
    <row r="3127" spans="12:12">
      <c r="L3127" s="71"/>
    </row>
    <row r="3128" spans="12:12">
      <c r="L3128" s="71"/>
    </row>
    <row r="3129" spans="12:12">
      <c r="L3129" s="71"/>
    </row>
    <row r="3130" spans="12:12">
      <c r="L3130" s="71"/>
    </row>
    <row r="3131" spans="12:12">
      <c r="L3131" s="71"/>
    </row>
    <row r="3132" spans="12:12">
      <c r="L3132" s="71"/>
    </row>
    <row r="3133" spans="12:12">
      <c r="L3133" s="71"/>
    </row>
    <row r="3134" spans="12:12">
      <c r="L3134" s="71"/>
    </row>
    <row r="3135" spans="12:12">
      <c r="L3135" s="71"/>
    </row>
    <row r="3136" spans="12:12">
      <c r="L3136" s="71"/>
    </row>
    <row r="3137" spans="12:12">
      <c r="L3137" s="71"/>
    </row>
    <row r="3138" spans="12:12">
      <c r="L3138" s="71"/>
    </row>
    <row r="3139" spans="12:12">
      <c r="L3139" s="71"/>
    </row>
    <row r="3140" spans="12:12">
      <c r="L3140" s="71"/>
    </row>
    <row r="3141" spans="12:12">
      <c r="L3141" s="71"/>
    </row>
    <row r="3142" spans="12:12">
      <c r="L3142" s="71"/>
    </row>
    <row r="3143" spans="12:12">
      <c r="L3143" s="71"/>
    </row>
    <row r="3144" spans="12:12">
      <c r="L3144" s="71"/>
    </row>
    <row r="3145" spans="12:12">
      <c r="L3145" s="71"/>
    </row>
    <row r="3146" spans="12:12">
      <c r="L3146" s="71"/>
    </row>
    <row r="3147" spans="12:12">
      <c r="L3147" s="71"/>
    </row>
    <row r="3148" spans="12:12">
      <c r="L3148" s="71"/>
    </row>
    <row r="3149" spans="12:12">
      <c r="L3149" s="71"/>
    </row>
    <row r="3150" spans="12:12">
      <c r="L3150" s="71"/>
    </row>
    <row r="3151" spans="12:12">
      <c r="L3151" s="71"/>
    </row>
    <row r="3152" spans="12:12">
      <c r="L3152" s="71"/>
    </row>
    <row r="3153" spans="12:12">
      <c r="L3153" s="71"/>
    </row>
    <row r="3154" spans="12:12">
      <c r="L3154" s="71"/>
    </row>
    <row r="3155" spans="12:12">
      <c r="L3155" s="71"/>
    </row>
    <row r="3156" spans="12:12">
      <c r="L3156" s="71"/>
    </row>
    <row r="3157" spans="12:12">
      <c r="L3157" s="71"/>
    </row>
    <row r="3158" spans="12:12">
      <c r="L3158" s="71"/>
    </row>
    <row r="3159" spans="12:12">
      <c r="L3159" s="71"/>
    </row>
    <row r="3160" spans="12:12">
      <c r="L3160" s="71"/>
    </row>
    <row r="3161" spans="12:12">
      <c r="L3161" s="71"/>
    </row>
    <row r="3162" spans="12:12">
      <c r="L3162" s="71"/>
    </row>
    <row r="3163" spans="12:12">
      <c r="L3163" s="71"/>
    </row>
    <row r="3164" spans="12:12">
      <c r="L3164" s="71"/>
    </row>
    <row r="3165" spans="12:12">
      <c r="L3165" s="71"/>
    </row>
    <row r="3166" spans="12:12">
      <c r="L3166" s="71"/>
    </row>
    <row r="3167" spans="12:12">
      <c r="L3167" s="71"/>
    </row>
    <row r="3168" spans="12:12">
      <c r="L3168" s="71"/>
    </row>
    <row r="3169" spans="12:12">
      <c r="L3169" s="71"/>
    </row>
    <row r="3170" spans="12:12">
      <c r="L3170" s="71"/>
    </row>
    <row r="3171" spans="12:12">
      <c r="L3171" s="71"/>
    </row>
    <row r="3172" spans="12:12">
      <c r="L3172" s="71"/>
    </row>
    <row r="3173" spans="12:12">
      <c r="L3173" s="71"/>
    </row>
    <row r="3174" spans="12:12">
      <c r="L3174" s="71"/>
    </row>
    <row r="3175" spans="12:12">
      <c r="L3175" s="71"/>
    </row>
    <row r="3176" spans="12:12">
      <c r="L3176" s="71"/>
    </row>
    <row r="3177" spans="12:12">
      <c r="L3177" s="71"/>
    </row>
    <row r="3178" spans="12:12">
      <c r="L3178" s="71"/>
    </row>
    <row r="3179" spans="12:12">
      <c r="L3179" s="71"/>
    </row>
    <row r="3180" spans="12:12">
      <c r="L3180" s="71"/>
    </row>
    <row r="3181" spans="12:12">
      <c r="L3181" s="71"/>
    </row>
    <row r="3182" spans="12:12">
      <c r="L3182" s="71"/>
    </row>
    <row r="3183" spans="12:12">
      <c r="L3183" s="71"/>
    </row>
    <row r="3184" spans="12:12">
      <c r="L3184" s="71"/>
    </row>
    <row r="3185" spans="12:12">
      <c r="L3185" s="71"/>
    </row>
    <row r="3186" spans="12:12">
      <c r="L3186" s="71"/>
    </row>
    <row r="3187" spans="12:12">
      <c r="L3187" s="71"/>
    </row>
    <row r="3188" spans="12:12">
      <c r="L3188" s="71"/>
    </row>
    <row r="3189" spans="12:12">
      <c r="L3189" s="71"/>
    </row>
    <row r="3190" spans="12:12">
      <c r="L3190" s="71"/>
    </row>
    <row r="3191" spans="12:12">
      <c r="L3191" s="71"/>
    </row>
    <row r="3192" spans="12:12">
      <c r="L3192" s="71"/>
    </row>
    <row r="3193" spans="12:12">
      <c r="L3193" s="71"/>
    </row>
    <row r="3194" spans="12:12">
      <c r="L3194" s="71"/>
    </row>
    <row r="3195" spans="12:12">
      <c r="L3195" s="71"/>
    </row>
    <row r="3196" spans="12:12">
      <c r="L3196" s="71"/>
    </row>
    <row r="3197" spans="12:12">
      <c r="L3197" s="71"/>
    </row>
    <row r="3198" spans="12:12">
      <c r="L3198" s="71"/>
    </row>
    <row r="3199" spans="12:12">
      <c r="L3199" s="71"/>
    </row>
    <row r="3200" spans="12:12">
      <c r="L3200" s="71"/>
    </row>
    <row r="3201" spans="12:12">
      <c r="L3201" s="71"/>
    </row>
    <row r="3202" spans="12:12">
      <c r="L3202" s="71"/>
    </row>
    <row r="3203" spans="12:12">
      <c r="L3203" s="71"/>
    </row>
    <row r="3204" spans="12:12">
      <c r="L3204" s="71"/>
    </row>
    <row r="3205" spans="12:12">
      <c r="L3205" s="71"/>
    </row>
    <row r="3206" spans="12:12">
      <c r="L3206" s="71"/>
    </row>
    <row r="3207" spans="12:12">
      <c r="L3207" s="71"/>
    </row>
    <row r="3208" spans="12:12">
      <c r="L3208" s="71"/>
    </row>
    <row r="3209" spans="12:12">
      <c r="L3209" s="71"/>
    </row>
    <row r="3210" spans="12:12">
      <c r="L3210" s="71"/>
    </row>
    <row r="3211" spans="12:12">
      <c r="L3211" s="71"/>
    </row>
    <row r="3212" spans="12:12">
      <c r="L3212" s="71"/>
    </row>
    <row r="3213" spans="12:12">
      <c r="L3213" s="71"/>
    </row>
    <row r="3214" spans="12:12">
      <c r="L3214" s="71"/>
    </row>
    <row r="3215" spans="12:12">
      <c r="L3215" s="71"/>
    </row>
    <row r="3216" spans="12:12">
      <c r="L3216" s="71"/>
    </row>
    <row r="3217" spans="12:12">
      <c r="L3217" s="71"/>
    </row>
    <row r="3218" spans="12:12">
      <c r="L3218" s="71"/>
    </row>
    <row r="3219" spans="12:12">
      <c r="L3219" s="71"/>
    </row>
    <row r="3220" spans="12:12">
      <c r="L3220" s="71"/>
    </row>
    <row r="3221" spans="12:12">
      <c r="L3221" s="71"/>
    </row>
    <row r="3222" spans="12:12">
      <c r="L3222" s="71"/>
    </row>
    <row r="3223" spans="12:12">
      <c r="L3223" s="71"/>
    </row>
    <row r="3224" spans="12:12">
      <c r="L3224" s="71"/>
    </row>
    <row r="3225" spans="12:12">
      <c r="L3225" s="71"/>
    </row>
    <row r="3226" spans="12:12">
      <c r="L3226" s="71"/>
    </row>
    <row r="3227" spans="12:12">
      <c r="L3227" s="71"/>
    </row>
    <row r="3228" spans="12:12">
      <c r="L3228" s="71"/>
    </row>
    <row r="3229" spans="12:12">
      <c r="L3229" s="71"/>
    </row>
    <row r="3230" spans="12:12">
      <c r="L3230" s="71"/>
    </row>
    <row r="3231" spans="12:12">
      <c r="L3231" s="71"/>
    </row>
    <row r="3232" spans="12:12">
      <c r="L3232" s="71"/>
    </row>
    <row r="3233" spans="12:12">
      <c r="L3233" s="71"/>
    </row>
    <row r="3234" spans="12:12">
      <c r="L3234" s="71"/>
    </row>
    <row r="3235" spans="12:12">
      <c r="L3235" s="71"/>
    </row>
    <row r="3236" spans="12:12">
      <c r="L3236" s="71"/>
    </row>
    <row r="3237" spans="12:12">
      <c r="L3237" s="71"/>
    </row>
    <row r="3238" spans="12:12">
      <c r="L3238" s="71"/>
    </row>
    <row r="3239" spans="12:12">
      <c r="L3239" s="71"/>
    </row>
    <row r="3240" spans="12:12">
      <c r="L3240" s="71"/>
    </row>
    <row r="3241" spans="12:12">
      <c r="L3241" s="71"/>
    </row>
    <row r="3242" spans="12:12">
      <c r="L3242" s="71"/>
    </row>
    <row r="3243" spans="12:12">
      <c r="L3243" s="71"/>
    </row>
    <row r="3244" spans="12:12">
      <c r="L3244" s="71"/>
    </row>
    <row r="3245" spans="12:12">
      <c r="L3245" s="71"/>
    </row>
    <row r="3246" spans="12:12">
      <c r="L3246" s="71"/>
    </row>
    <row r="3247" spans="12:12">
      <c r="L3247" s="71"/>
    </row>
    <row r="3248" spans="12:12">
      <c r="L3248" s="71"/>
    </row>
    <row r="3249" spans="12:12">
      <c r="L3249" s="71"/>
    </row>
    <row r="3250" spans="12:12">
      <c r="L3250" s="71"/>
    </row>
    <row r="3251" spans="12:12">
      <c r="L3251" s="71"/>
    </row>
    <row r="3252" spans="12:12">
      <c r="L3252" s="71"/>
    </row>
    <row r="3253" spans="12:12">
      <c r="L3253" s="71"/>
    </row>
    <row r="3254" spans="12:12">
      <c r="L3254" s="71"/>
    </row>
    <row r="3255" spans="12:12">
      <c r="L3255" s="71"/>
    </row>
    <row r="3256" spans="12:12">
      <c r="L3256" s="71"/>
    </row>
    <row r="3257" spans="12:12">
      <c r="L3257" s="71"/>
    </row>
    <row r="3258" spans="12:12">
      <c r="L3258" s="71"/>
    </row>
    <row r="3259" spans="12:12">
      <c r="L3259" s="71"/>
    </row>
    <row r="3260" spans="12:12">
      <c r="L3260" s="71"/>
    </row>
    <row r="3261" spans="12:12">
      <c r="L3261" s="71"/>
    </row>
    <row r="3262" spans="12:12">
      <c r="L3262" s="71"/>
    </row>
    <row r="3263" spans="12:12">
      <c r="L3263" s="71"/>
    </row>
    <row r="3264" spans="12:12">
      <c r="L3264" s="71"/>
    </row>
    <row r="3265" spans="12:12">
      <c r="L3265" s="71"/>
    </row>
    <row r="3266" spans="12:12">
      <c r="L3266" s="71"/>
    </row>
    <row r="3267" spans="12:12">
      <c r="L3267" s="71"/>
    </row>
    <row r="3268" spans="12:12">
      <c r="L3268" s="71"/>
    </row>
    <row r="3269" spans="12:12">
      <c r="L3269" s="71"/>
    </row>
    <row r="3270" spans="12:12">
      <c r="L3270" s="71"/>
    </row>
    <row r="3271" spans="12:12">
      <c r="L3271" s="71"/>
    </row>
    <row r="3272" spans="12:12">
      <c r="L3272" s="71"/>
    </row>
    <row r="3273" spans="12:12">
      <c r="L3273" s="71"/>
    </row>
    <row r="3274" spans="12:12">
      <c r="L3274" s="71"/>
    </row>
    <row r="3275" spans="12:12">
      <c r="L3275" s="71"/>
    </row>
    <row r="3276" spans="12:12">
      <c r="L3276" s="71"/>
    </row>
    <row r="3277" spans="12:12">
      <c r="L3277" s="71"/>
    </row>
    <row r="3278" spans="12:12">
      <c r="L3278" s="71"/>
    </row>
    <row r="3279" spans="12:12">
      <c r="L3279" s="71"/>
    </row>
    <row r="3280" spans="12:12">
      <c r="L3280" s="71"/>
    </row>
    <row r="3281" spans="12:12">
      <c r="L3281" s="71"/>
    </row>
    <row r="3282" spans="12:12">
      <c r="L3282" s="71"/>
    </row>
    <row r="3283" spans="12:12">
      <c r="L3283" s="71"/>
    </row>
    <row r="3284" spans="12:12">
      <c r="L3284" s="71"/>
    </row>
    <row r="3285" spans="12:12">
      <c r="L3285" s="71"/>
    </row>
    <row r="3286" spans="12:12">
      <c r="L3286" s="71"/>
    </row>
    <row r="3287" spans="12:12">
      <c r="L3287" s="71"/>
    </row>
    <row r="3288" spans="12:12">
      <c r="L3288" s="71"/>
    </row>
    <row r="3289" spans="12:12">
      <c r="L3289" s="71"/>
    </row>
    <row r="3290" spans="12:12">
      <c r="L3290" s="71"/>
    </row>
    <row r="3291" spans="12:12">
      <c r="L3291" s="71"/>
    </row>
    <row r="3292" spans="12:12">
      <c r="L3292" s="71"/>
    </row>
    <row r="3293" spans="12:12">
      <c r="L3293" s="71"/>
    </row>
    <row r="3294" spans="12:12">
      <c r="L3294" s="71"/>
    </row>
    <row r="3295" spans="12:12">
      <c r="L3295" s="71"/>
    </row>
    <row r="3296" spans="12:12">
      <c r="L3296" s="71"/>
    </row>
    <row r="3297" spans="12:12">
      <c r="L3297" s="71"/>
    </row>
    <row r="3298" spans="12:12">
      <c r="L3298" s="71"/>
    </row>
    <row r="3299" spans="12:12">
      <c r="L3299" s="71"/>
    </row>
    <row r="3300" spans="12:12">
      <c r="L3300" s="71"/>
    </row>
    <row r="3301" spans="12:12">
      <c r="L3301" s="71"/>
    </row>
    <row r="3302" spans="12:12">
      <c r="L3302" s="71"/>
    </row>
    <row r="3303" spans="12:12">
      <c r="L3303" s="71"/>
    </row>
    <row r="3304" spans="12:12">
      <c r="L3304" s="71"/>
    </row>
    <row r="3305" spans="12:12">
      <c r="L3305" s="71"/>
    </row>
    <row r="3306" spans="12:12">
      <c r="L3306" s="71"/>
    </row>
    <row r="3307" spans="12:12">
      <c r="L3307" s="71"/>
    </row>
    <row r="3308" spans="12:12">
      <c r="L3308" s="71"/>
    </row>
    <row r="3309" spans="12:12">
      <c r="L3309" s="71"/>
    </row>
    <row r="3310" spans="12:12">
      <c r="L3310" s="71"/>
    </row>
    <row r="3311" spans="12:12">
      <c r="L3311" s="71"/>
    </row>
    <row r="3312" spans="12:12">
      <c r="L3312" s="71"/>
    </row>
    <row r="3313" spans="12:12">
      <c r="L3313" s="71"/>
    </row>
    <row r="3314" spans="12:12">
      <c r="L3314" s="71"/>
    </row>
    <row r="3315" spans="12:12">
      <c r="L3315" s="71"/>
    </row>
    <row r="3316" spans="12:12">
      <c r="L3316" s="71"/>
    </row>
    <row r="3317" spans="12:12">
      <c r="L3317" s="71"/>
    </row>
    <row r="3318" spans="12:12">
      <c r="L3318" s="71"/>
    </row>
    <row r="3319" spans="12:12">
      <c r="L3319" s="71"/>
    </row>
    <row r="3320" spans="12:12">
      <c r="L3320" s="71"/>
    </row>
    <row r="3321" spans="12:12">
      <c r="L3321" s="71"/>
    </row>
    <row r="3322" spans="12:12">
      <c r="L3322" s="71"/>
    </row>
    <row r="3323" spans="12:12">
      <c r="L3323" s="71"/>
    </row>
    <row r="3324" spans="12:12">
      <c r="L3324" s="71"/>
    </row>
    <row r="3325" spans="12:12">
      <c r="L3325" s="71"/>
    </row>
    <row r="3326" spans="12:12">
      <c r="L3326" s="71"/>
    </row>
    <row r="3327" spans="12:12">
      <c r="L3327" s="71"/>
    </row>
    <row r="3328" spans="12:12">
      <c r="L3328" s="71"/>
    </row>
    <row r="3329" spans="12:12">
      <c r="L3329" s="71"/>
    </row>
    <row r="3330" spans="12:12">
      <c r="L3330" s="71"/>
    </row>
    <row r="3331" spans="12:12">
      <c r="L3331" s="71"/>
    </row>
    <row r="3332" spans="12:12">
      <c r="L3332" s="71"/>
    </row>
    <row r="3333" spans="12:12">
      <c r="L3333" s="71"/>
    </row>
    <row r="3334" spans="12:12">
      <c r="L3334" s="71"/>
    </row>
    <row r="3335" spans="12:12">
      <c r="L3335" s="71"/>
    </row>
    <row r="3336" spans="12:12">
      <c r="L3336" s="71"/>
    </row>
    <row r="3337" spans="12:12">
      <c r="L3337" s="71"/>
    </row>
    <row r="3338" spans="12:12">
      <c r="L3338" s="71"/>
    </row>
    <row r="3339" spans="12:12">
      <c r="L3339" s="71"/>
    </row>
    <row r="3340" spans="12:12">
      <c r="L3340" s="71"/>
    </row>
    <row r="3341" spans="12:12">
      <c r="L3341" s="71"/>
    </row>
    <row r="3342" spans="12:12">
      <c r="L3342" s="71"/>
    </row>
    <row r="3343" spans="12:12">
      <c r="L3343" s="71"/>
    </row>
    <row r="3344" spans="12:12">
      <c r="L3344" s="71"/>
    </row>
    <row r="3345" spans="12:12">
      <c r="L3345" s="71"/>
    </row>
    <row r="3346" spans="12:12">
      <c r="L3346" s="71"/>
    </row>
    <row r="3347" spans="12:12">
      <c r="L3347" s="71"/>
    </row>
    <row r="3348" spans="12:12">
      <c r="L3348" s="71"/>
    </row>
    <row r="3349" spans="12:12">
      <c r="L3349" s="71"/>
    </row>
    <row r="3350" spans="12:12">
      <c r="L3350" s="71"/>
    </row>
    <row r="3351" spans="12:12">
      <c r="L3351" s="71"/>
    </row>
    <row r="3352" spans="12:12">
      <c r="L3352" s="71"/>
    </row>
    <row r="3353" spans="12:12">
      <c r="L3353" s="71"/>
    </row>
    <row r="3354" spans="12:12">
      <c r="L3354" s="71"/>
    </row>
    <row r="3355" spans="12:12">
      <c r="L3355" s="71"/>
    </row>
    <row r="3356" spans="12:12">
      <c r="L3356" s="71"/>
    </row>
    <row r="3357" spans="12:12">
      <c r="L3357" s="71"/>
    </row>
    <row r="3358" spans="12:12">
      <c r="L3358" s="71"/>
    </row>
    <row r="3359" spans="12:12">
      <c r="L3359" s="71"/>
    </row>
    <row r="3360" spans="12:12">
      <c r="L3360" s="71"/>
    </row>
    <row r="3361" spans="12:12">
      <c r="L3361" s="71"/>
    </row>
    <row r="3362" spans="12:12">
      <c r="L3362" s="71"/>
    </row>
    <row r="3363" spans="12:12">
      <c r="L3363" s="71"/>
    </row>
    <row r="3364" spans="12:12">
      <c r="L3364" s="71"/>
    </row>
    <row r="3365" spans="12:12">
      <c r="L3365" s="71"/>
    </row>
    <row r="3366" spans="12:12">
      <c r="L3366" s="71"/>
    </row>
    <row r="3367" spans="12:12">
      <c r="L3367" s="71"/>
    </row>
    <row r="3368" spans="12:12">
      <c r="L3368" s="71"/>
    </row>
    <row r="3369" spans="12:12">
      <c r="L3369" s="71"/>
    </row>
    <row r="3370" spans="12:12">
      <c r="L3370" s="71"/>
    </row>
    <row r="3371" spans="12:12">
      <c r="L3371" s="71"/>
    </row>
    <row r="3372" spans="12:12">
      <c r="L3372" s="71"/>
    </row>
    <row r="3373" spans="12:12">
      <c r="L3373" s="71"/>
    </row>
    <row r="3374" spans="12:12">
      <c r="L3374" s="71"/>
    </row>
    <row r="3375" spans="12:12">
      <c r="L3375" s="71"/>
    </row>
    <row r="3376" spans="12:12">
      <c r="L3376" s="71"/>
    </row>
    <row r="3377" spans="12:12">
      <c r="L3377" s="71"/>
    </row>
    <row r="3378" spans="12:12">
      <c r="L3378" s="71"/>
    </row>
    <row r="3379" spans="12:12">
      <c r="L3379" s="71"/>
    </row>
    <row r="3380" spans="12:12">
      <c r="L3380" s="71"/>
    </row>
    <row r="3381" spans="12:12">
      <c r="L3381" s="71"/>
    </row>
    <row r="3382" spans="12:12">
      <c r="L3382" s="71"/>
    </row>
    <row r="3383" spans="12:12">
      <c r="L3383" s="71"/>
    </row>
    <row r="3384" spans="12:12">
      <c r="L3384" s="71"/>
    </row>
    <row r="3385" spans="12:12">
      <c r="L3385" s="71"/>
    </row>
    <row r="3386" spans="12:12">
      <c r="L3386" s="71"/>
    </row>
    <row r="3387" spans="12:12">
      <c r="L3387" s="71"/>
    </row>
    <row r="3388" spans="12:12">
      <c r="L3388" s="71"/>
    </row>
    <row r="3389" spans="12:12">
      <c r="L3389" s="71"/>
    </row>
    <row r="3390" spans="12:12">
      <c r="L3390" s="71"/>
    </row>
    <row r="3391" spans="12:12">
      <c r="L3391" s="71"/>
    </row>
    <row r="3392" spans="12:12">
      <c r="L3392" s="71"/>
    </row>
    <row r="3393" spans="12:12">
      <c r="L3393" s="71"/>
    </row>
    <row r="3394" spans="12:12">
      <c r="L3394" s="71"/>
    </row>
    <row r="3395" spans="12:12">
      <c r="L3395" s="71"/>
    </row>
    <row r="3396" spans="12:12">
      <c r="L3396" s="71"/>
    </row>
    <row r="3397" spans="12:12">
      <c r="L3397" s="71"/>
    </row>
    <row r="3398" spans="12:12">
      <c r="L3398" s="71"/>
    </row>
    <row r="3399" spans="12:12">
      <c r="L3399" s="71"/>
    </row>
    <row r="3400" spans="12:12">
      <c r="L3400" s="71"/>
    </row>
    <row r="3401" spans="12:12">
      <c r="L3401" s="71"/>
    </row>
    <row r="3402" spans="12:12">
      <c r="L3402" s="71"/>
    </row>
    <row r="3403" spans="12:12">
      <c r="L3403" s="71"/>
    </row>
    <row r="3404" spans="12:12">
      <c r="L3404" s="71"/>
    </row>
    <row r="3405" spans="12:12">
      <c r="L3405" s="71"/>
    </row>
    <row r="3406" spans="12:12">
      <c r="L3406" s="71"/>
    </row>
    <row r="3407" spans="12:12">
      <c r="L3407" s="71"/>
    </row>
    <row r="3408" spans="12:12">
      <c r="L3408" s="71"/>
    </row>
    <row r="3409" spans="12:12">
      <c r="L3409" s="71"/>
    </row>
    <row r="3410" spans="12:12">
      <c r="L3410" s="71"/>
    </row>
    <row r="3411" spans="12:12">
      <c r="L3411" s="71"/>
    </row>
    <row r="3412" spans="12:12">
      <c r="L3412" s="71"/>
    </row>
    <row r="3413" spans="12:12">
      <c r="L3413" s="71"/>
    </row>
    <row r="3414" spans="12:12">
      <c r="L3414" s="71"/>
    </row>
    <row r="3415" spans="12:12">
      <c r="L3415" s="71"/>
    </row>
    <row r="3416" spans="12:12">
      <c r="L3416" s="71"/>
    </row>
    <row r="3417" spans="12:12">
      <c r="L3417" s="71"/>
    </row>
    <row r="3418" spans="12:12">
      <c r="L3418" s="71"/>
    </row>
    <row r="3419" spans="12:12">
      <c r="L3419" s="71"/>
    </row>
    <row r="3420" spans="12:12">
      <c r="L3420" s="71"/>
    </row>
    <row r="3421" spans="12:12">
      <c r="L3421" s="71"/>
    </row>
    <row r="3422" spans="12:12">
      <c r="L3422" s="71"/>
    </row>
    <row r="3423" spans="12:12">
      <c r="L3423" s="71"/>
    </row>
    <row r="3424" spans="12:12">
      <c r="L3424" s="71"/>
    </row>
    <row r="3425" spans="12:12">
      <c r="L3425" s="71"/>
    </row>
    <row r="3426" spans="12:12">
      <c r="L3426" s="71"/>
    </row>
    <row r="3427" spans="12:12">
      <c r="L3427" s="71"/>
    </row>
    <row r="3428" spans="12:12">
      <c r="L3428" s="71"/>
    </row>
    <row r="3429" spans="12:12">
      <c r="L3429" s="71"/>
    </row>
    <row r="3430" spans="12:12">
      <c r="L3430" s="71"/>
    </row>
    <row r="3431" spans="12:12">
      <c r="L3431" s="71"/>
    </row>
    <row r="3432" spans="12:12">
      <c r="L3432" s="71"/>
    </row>
    <row r="3433" spans="12:12">
      <c r="L3433" s="71"/>
    </row>
    <row r="3434" spans="12:12">
      <c r="L3434" s="71"/>
    </row>
    <row r="3435" spans="12:12">
      <c r="L3435" s="71"/>
    </row>
    <row r="3436" spans="12:12">
      <c r="L3436" s="71"/>
    </row>
    <row r="3437" spans="12:12">
      <c r="L3437" s="71"/>
    </row>
    <row r="3438" spans="12:12">
      <c r="L3438" s="71"/>
    </row>
    <row r="3439" spans="12:12">
      <c r="L3439" s="71"/>
    </row>
    <row r="3440" spans="12:12">
      <c r="L3440" s="71"/>
    </row>
    <row r="3441" spans="12:12">
      <c r="L3441" s="71"/>
    </row>
    <row r="3442" spans="12:12">
      <c r="L3442" s="71"/>
    </row>
    <row r="3443" spans="12:12">
      <c r="L3443" s="71"/>
    </row>
    <row r="3444" spans="12:12">
      <c r="L3444" s="71"/>
    </row>
    <row r="3445" spans="12:12">
      <c r="L3445" s="71"/>
    </row>
    <row r="3446" spans="12:12">
      <c r="L3446" s="71"/>
    </row>
    <row r="3447" spans="12:12">
      <c r="L3447" s="71"/>
    </row>
    <row r="3448" spans="12:12">
      <c r="L3448" s="71"/>
    </row>
    <row r="3449" spans="12:12">
      <c r="L3449" s="71"/>
    </row>
    <row r="3450" spans="12:12">
      <c r="L3450" s="71"/>
    </row>
    <row r="3451" spans="12:12">
      <c r="L3451" s="71"/>
    </row>
    <row r="3452" spans="12:12">
      <c r="L3452" s="71"/>
    </row>
    <row r="3453" spans="12:12">
      <c r="L3453" s="71"/>
    </row>
    <row r="3454" spans="12:12">
      <c r="L3454" s="71"/>
    </row>
    <row r="3455" spans="12:12">
      <c r="L3455" s="71"/>
    </row>
    <row r="3456" spans="12:12">
      <c r="L3456" s="71"/>
    </row>
    <row r="3457" spans="12:12">
      <c r="L3457" s="71"/>
    </row>
    <row r="3458" spans="12:12">
      <c r="L3458" s="71"/>
    </row>
    <row r="3459" spans="12:12">
      <c r="L3459" s="71"/>
    </row>
    <row r="3460" spans="12:12">
      <c r="L3460" s="71"/>
    </row>
    <row r="3461" spans="12:12">
      <c r="L3461" s="71"/>
    </row>
    <row r="3462" spans="12:12">
      <c r="L3462" s="71"/>
    </row>
    <row r="3463" spans="12:12">
      <c r="L3463" s="71"/>
    </row>
    <row r="3464" spans="12:12">
      <c r="L3464" s="71"/>
    </row>
    <row r="3465" spans="12:12">
      <c r="L3465" s="71"/>
    </row>
    <row r="3466" spans="12:12">
      <c r="L3466" s="71"/>
    </row>
    <row r="3467" spans="12:12">
      <c r="L3467" s="71"/>
    </row>
    <row r="3468" spans="12:12">
      <c r="L3468" s="71"/>
    </row>
    <row r="3469" spans="12:12">
      <c r="L3469" s="71"/>
    </row>
    <row r="3470" spans="12:12">
      <c r="L3470" s="71"/>
    </row>
    <row r="3471" spans="12:12">
      <c r="L3471" s="71"/>
    </row>
    <row r="3472" spans="12:12">
      <c r="L3472" s="71"/>
    </row>
    <row r="3473" spans="12:12">
      <c r="L3473" s="71"/>
    </row>
    <row r="3474" spans="12:12">
      <c r="L3474" s="71"/>
    </row>
    <row r="3475" spans="12:12">
      <c r="L3475" s="71"/>
    </row>
    <row r="3476" spans="12:12">
      <c r="L3476" s="71"/>
    </row>
    <row r="3477" spans="12:12">
      <c r="L3477" s="71"/>
    </row>
    <row r="3478" spans="12:12">
      <c r="L3478" s="71"/>
    </row>
    <row r="3479" spans="12:12">
      <c r="L3479" s="71"/>
    </row>
    <row r="3480" spans="12:12">
      <c r="L3480" s="71"/>
    </row>
    <row r="3481" spans="12:12">
      <c r="L3481" s="71"/>
    </row>
    <row r="3482" spans="12:12">
      <c r="L3482" s="71"/>
    </row>
    <row r="3483" spans="12:12">
      <c r="L3483" s="71"/>
    </row>
    <row r="3484" spans="12:12">
      <c r="L3484" s="71"/>
    </row>
    <row r="3485" spans="12:12">
      <c r="L3485" s="71"/>
    </row>
    <row r="3486" spans="12:12">
      <c r="L3486" s="71"/>
    </row>
    <row r="3487" spans="12:12">
      <c r="L3487" s="71"/>
    </row>
    <row r="3488" spans="12:12">
      <c r="L3488" s="71"/>
    </row>
    <row r="3489" spans="12:12">
      <c r="L3489" s="71"/>
    </row>
    <row r="3490" spans="12:12">
      <c r="L3490" s="71"/>
    </row>
    <row r="3491" spans="12:12">
      <c r="L3491" s="71"/>
    </row>
    <row r="3492" spans="12:12">
      <c r="L3492" s="71"/>
    </row>
    <row r="3493" spans="12:12">
      <c r="L3493" s="71"/>
    </row>
    <row r="3494" spans="12:12">
      <c r="L3494" s="71"/>
    </row>
    <row r="3495" spans="12:12">
      <c r="L3495" s="71"/>
    </row>
    <row r="3496" spans="12:12">
      <c r="L3496" s="71"/>
    </row>
    <row r="3497" spans="12:12">
      <c r="L3497" s="71"/>
    </row>
    <row r="3498" spans="12:12">
      <c r="L3498" s="71"/>
    </row>
    <row r="3499" spans="12:12">
      <c r="L3499" s="71"/>
    </row>
    <row r="3500" spans="12:12">
      <c r="L3500" s="71"/>
    </row>
    <row r="3501" spans="12:12">
      <c r="L3501" s="71"/>
    </row>
    <row r="3502" spans="12:12">
      <c r="L3502" s="71"/>
    </row>
    <row r="3503" spans="12:12">
      <c r="L3503" s="71"/>
    </row>
    <row r="3504" spans="12:12">
      <c r="L3504" s="71"/>
    </row>
    <row r="3505" spans="12:12">
      <c r="L3505" s="71"/>
    </row>
    <row r="3506" spans="12:12">
      <c r="L3506" s="71"/>
    </row>
    <row r="3507" spans="12:12">
      <c r="L3507" s="71"/>
    </row>
    <row r="3508" spans="12:12">
      <c r="L3508" s="71"/>
    </row>
    <row r="3509" spans="12:12">
      <c r="L3509" s="71"/>
    </row>
    <row r="3510" spans="12:12">
      <c r="L3510" s="71"/>
    </row>
    <row r="3511" spans="12:12">
      <c r="L3511" s="71"/>
    </row>
    <row r="3512" spans="12:12">
      <c r="L3512" s="71"/>
    </row>
    <row r="3513" spans="12:12">
      <c r="L3513" s="71"/>
    </row>
    <row r="3514" spans="12:12">
      <c r="L3514" s="71"/>
    </row>
    <row r="3515" spans="12:12">
      <c r="L3515" s="71"/>
    </row>
    <row r="3516" spans="12:12">
      <c r="L3516" s="71"/>
    </row>
    <row r="3517" spans="12:12">
      <c r="L3517" s="71"/>
    </row>
    <row r="3518" spans="12:12">
      <c r="L3518" s="71"/>
    </row>
    <row r="3519" spans="12:12">
      <c r="L3519" s="71"/>
    </row>
    <row r="3520" spans="12:12">
      <c r="L3520" s="71"/>
    </row>
    <row r="3521" spans="12:12">
      <c r="L3521" s="71"/>
    </row>
    <row r="3522" spans="12:12">
      <c r="L3522" s="71"/>
    </row>
    <row r="3523" spans="12:12">
      <c r="L3523" s="71"/>
    </row>
    <row r="3524" spans="12:12">
      <c r="L3524" s="71"/>
    </row>
    <row r="3525" spans="12:12">
      <c r="L3525" s="71"/>
    </row>
    <row r="3526" spans="12:12">
      <c r="L3526" s="71"/>
    </row>
    <row r="3527" spans="12:12">
      <c r="L3527" s="71"/>
    </row>
    <row r="3528" spans="12:12">
      <c r="L3528" s="71"/>
    </row>
    <row r="3529" spans="12:12">
      <c r="L3529" s="71"/>
    </row>
    <row r="3530" spans="12:12">
      <c r="L3530" s="71"/>
    </row>
    <row r="3531" spans="12:12">
      <c r="L3531" s="71"/>
    </row>
    <row r="3532" spans="12:12">
      <c r="L3532" s="71"/>
    </row>
    <row r="3533" spans="12:12">
      <c r="L3533" s="71"/>
    </row>
    <row r="3534" spans="12:12">
      <c r="L3534" s="71"/>
    </row>
    <row r="3535" spans="12:12">
      <c r="L3535" s="71"/>
    </row>
    <row r="3536" spans="12:12">
      <c r="L3536" s="71"/>
    </row>
    <row r="3537" spans="12:12">
      <c r="L3537" s="71"/>
    </row>
    <row r="3538" spans="12:12">
      <c r="L3538" s="71"/>
    </row>
    <row r="3539" spans="12:12">
      <c r="L3539" s="71"/>
    </row>
    <row r="3540" spans="12:12">
      <c r="L3540" s="71"/>
    </row>
    <row r="3541" spans="12:12">
      <c r="L3541" s="71"/>
    </row>
    <row r="3542" spans="12:12">
      <c r="L3542" s="71"/>
    </row>
    <row r="3543" spans="12:12">
      <c r="L3543" s="71"/>
    </row>
    <row r="3544" spans="12:12">
      <c r="L3544" s="71"/>
    </row>
    <row r="3545" spans="12:12">
      <c r="L3545" s="71"/>
    </row>
    <row r="3546" spans="12:12">
      <c r="L3546" s="71"/>
    </row>
    <row r="3547" spans="12:12">
      <c r="L3547" s="71"/>
    </row>
    <row r="3548" spans="12:12">
      <c r="L3548" s="71"/>
    </row>
    <row r="3549" spans="12:12">
      <c r="L3549" s="71"/>
    </row>
    <row r="3550" spans="12:12">
      <c r="L3550" s="71"/>
    </row>
    <row r="3551" spans="12:12">
      <c r="L3551" s="71"/>
    </row>
    <row r="3552" spans="12:12">
      <c r="L3552" s="71"/>
    </row>
    <row r="3553" spans="12:12">
      <c r="L3553" s="71"/>
    </row>
    <row r="3554" spans="12:12">
      <c r="L3554" s="71"/>
    </row>
    <row r="3555" spans="12:12">
      <c r="L3555" s="71"/>
    </row>
    <row r="3556" spans="12:12">
      <c r="L3556" s="71"/>
    </row>
    <row r="3557" spans="12:12">
      <c r="L3557" s="71"/>
    </row>
    <row r="3558" spans="12:12">
      <c r="L3558" s="71"/>
    </row>
    <row r="3559" spans="12:12">
      <c r="L3559" s="71"/>
    </row>
    <row r="3560" spans="12:12">
      <c r="L3560" s="71"/>
    </row>
    <row r="3561" spans="12:12">
      <c r="L3561" s="71"/>
    </row>
    <row r="3562" spans="12:12">
      <c r="L3562" s="71"/>
    </row>
    <row r="3563" spans="12:12">
      <c r="L3563" s="71"/>
    </row>
    <row r="3564" spans="12:12">
      <c r="L3564" s="71"/>
    </row>
    <row r="3565" spans="12:12">
      <c r="L3565" s="71"/>
    </row>
    <row r="3566" spans="12:12">
      <c r="L3566" s="71"/>
    </row>
    <row r="3567" spans="12:12">
      <c r="L3567" s="71"/>
    </row>
    <row r="3568" spans="12:12">
      <c r="L3568" s="71"/>
    </row>
    <row r="3569" spans="12:12">
      <c r="L3569" s="71"/>
    </row>
    <row r="3570" spans="12:12">
      <c r="L3570" s="71"/>
    </row>
    <row r="3571" spans="12:12">
      <c r="L3571" s="71"/>
    </row>
    <row r="3572" spans="12:12">
      <c r="L3572" s="71"/>
    </row>
    <row r="3573" spans="12:12">
      <c r="L3573" s="71"/>
    </row>
    <row r="3574" spans="12:12">
      <c r="L3574" s="71"/>
    </row>
    <row r="3575" spans="12:12">
      <c r="L3575" s="71"/>
    </row>
    <row r="3576" spans="12:12">
      <c r="L3576" s="71"/>
    </row>
    <row r="3577" spans="12:12">
      <c r="L3577" s="71"/>
    </row>
    <row r="3578" spans="12:12">
      <c r="L3578" s="71"/>
    </row>
    <row r="3579" spans="12:12">
      <c r="L3579" s="71"/>
    </row>
    <row r="3580" spans="12:12">
      <c r="L3580" s="71"/>
    </row>
    <row r="3581" spans="12:12">
      <c r="L3581" s="71"/>
    </row>
    <row r="3582" spans="12:12">
      <c r="L3582" s="71"/>
    </row>
    <row r="3583" spans="12:12">
      <c r="L3583" s="71"/>
    </row>
    <row r="3584" spans="12:12">
      <c r="L3584" s="71"/>
    </row>
    <row r="3585" spans="12:12">
      <c r="L3585" s="71"/>
    </row>
    <row r="3586" spans="12:12">
      <c r="L3586" s="71"/>
    </row>
    <row r="3587" spans="12:12">
      <c r="L3587" s="71"/>
    </row>
    <row r="3588" spans="12:12">
      <c r="L3588" s="71"/>
    </row>
    <row r="3589" spans="12:12">
      <c r="L3589" s="71"/>
    </row>
    <row r="3590" spans="12:12">
      <c r="L3590" s="71"/>
    </row>
    <row r="3591" spans="12:12">
      <c r="L3591" s="71"/>
    </row>
    <row r="3592" spans="12:12">
      <c r="L3592" s="71"/>
    </row>
    <row r="3593" spans="12:12">
      <c r="L3593" s="71"/>
    </row>
    <row r="3594" spans="12:12">
      <c r="L3594" s="71"/>
    </row>
    <row r="3595" spans="12:12">
      <c r="L3595" s="71"/>
    </row>
    <row r="3596" spans="12:12">
      <c r="L3596" s="71"/>
    </row>
    <row r="3597" spans="12:12">
      <c r="L3597" s="71"/>
    </row>
    <row r="3598" spans="12:12">
      <c r="L3598" s="71"/>
    </row>
    <row r="3599" spans="12:12">
      <c r="L3599" s="71"/>
    </row>
    <row r="3600" spans="12:12">
      <c r="L3600" s="71"/>
    </row>
    <row r="3601" spans="12:12">
      <c r="L3601" s="71"/>
    </row>
    <row r="3602" spans="12:12">
      <c r="L3602" s="71"/>
    </row>
    <row r="3603" spans="12:12">
      <c r="L3603" s="71"/>
    </row>
    <row r="3604" spans="12:12">
      <c r="L3604" s="71"/>
    </row>
    <row r="3605" spans="12:12">
      <c r="L3605" s="71"/>
    </row>
    <row r="3606" spans="12:12">
      <c r="L3606" s="71"/>
    </row>
    <row r="3607" spans="12:12">
      <c r="L3607" s="71"/>
    </row>
    <row r="3608" spans="12:12">
      <c r="L3608" s="71"/>
    </row>
    <row r="3609" spans="12:12">
      <c r="L3609" s="71"/>
    </row>
    <row r="3610" spans="12:12">
      <c r="L3610" s="71"/>
    </row>
    <row r="3611" spans="12:12">
      <c r="L3611" s="71"/>
    </row>
    <row r="3612" spans="12:12">
      <c r="L3612" s="71"/>
    </row>
    <row r="3613" spans="12:12">
      <c r="L3613" s="71"/>
    </row>
    <row r="3614" spans="12:12">
      <c r="L3614" s="71"/>
    </row>
    <row r="3615" spans="12:12">
      <c r="L3615" s="71"/>
    </row>
    <row r="3616" spans="12:12">
      <c r="L3616" s="71"/>
    </row>
    <row r="3617" spans="12:12">
      <c r="L3617" s="71"/>
    </row>
    <row r="3618" spans="12:12">
      <c r="L3618" s="71"/>
    </row>
    <row r="3619" spans="12:12">
      <c r="L3619" s="71"/>
    </row>
    <row r="3620" spans="12:12">
      <c r="L3620" s="71"/>
    </row>
    <row r="3621" spans="12:12">
      <c r="L3621" s="71"/>
    </row>
    <row r="3622" spans="12:12">
      <c r="L3622" s="71"/>
    </row>
    <row r="3623" spans="12:12">
      <c r="L3623" s="71"/>
    </row>
    <row r="3624" spans="12:12">
      <c r="L3624" s="71"/>
    </row>
    <row r="3625" spans="12:12">
      <c r="L3625" s="71"/>
    </row>
    <row r="3626" spans="12:12">
      <c r="L3626" s="71"/>
    </row>
    <row r="3627" spans="12:12">
      <c r="L3627" s="71"/>
    </row>
    <row r="3628" spans="12:12">
      <c r="L3628" s="71"/>
    </row>
    <row r="3629" spans="12:12">
      <c r="L3629" s="71"/>
    </row>
    <row r="3630" spans="12:12">
      <c r="L3630" s="71"/>
    </row>
    <row r="3631" spans="12:12">
      <c r="L3631" s="71"/>
    </row>
    <row r="3632" spans="12:12">
      <c r="L3632" s="71"/>
    </row>
    <row r="3633" spans="12:12">
      <c r="L3633" s="71"/>
    </row>
    <row r="3634" spans="12:12">
      <c r="L3634" s="71"/>
    </row>
    <row r="3635" spans="12:12">
      <c r="L3635" s="71"/>
    </row>
    <row r="3636" spans="12:12">
      <c r="L3636" s="71"/>
    </row>
    <row r="3637" spans="12:12">
      <c r="L3637" s="71"/>
    </row>
    <row r="3638" spans="12:12">
      <c r="L3638" s="71"/>
    </row>
    <row r="3639" spans="12:12">
      <c r="L3639" s="71"/>
    </row>
    <row r="3640" spans="12:12">
      <c r="L3640" s="71"/>
    </row>
    <row r="3641" spans="12:12">
      <c r="L3641" s="71"/>
    </row>
    <row r="3642" spans="12:12">
      <c r="L3642" s="71"/>
    </row>
    <row r="3643" spans="12:12">
      <c r="L3643" s="71"/>
    </row>
    <row r="3644" spans="12:12">
      <c r="L3644" s="71"/>
    </row>
    <row r="3645" spans="12:12">
      <c r="L3645" s="71"/>
    </row>
    <row r="3646" spans="12:12">
      <c r="L3646" s="71"/>
    </row>
    <row r="3647" spans="12:12">
      <c r="L3647" s="71"/>
    </row>
    <row r="3648" spans="12:12">
      <c r="L3648" s="71"/>
    </row>
    <row r="3649" spans="12:12">
      <c r="L3649" s="71"/>
    </row>
    <row r="3650" spans="12:12">
      <c r="L3650" s="71"/>
    </row>
    <row r="3651" spans="12:12">
      <c r="L3651" s="71"/>
    </row>
    <row r="3652" spans="12:12">
      <c r="L3652" s="71"/>
    </row>
    <row r="3653" spans="12:12">
      <c r="L3653" s="71"/>
    </row>
    <row r="3654" spans="12:12">
      <c r="L3654" s="71"/>
    </row>
    <row r="3655" spans="12:12">
      <c r="L3655" s="71"/>
    </row>
    <row r="3656" spans="12:12">
      <c r="L3656" s="71"/>
    </row>
    <row r="3657" spans="12:12">
      <c r="L3657" s="71"/>
    </row>
    <row r="3658" spans="12:12">
      <c r="L3658" s="71"/>
    </row>
    <row r="3659" spans="12:12">
      <c r="L3659" s="71"/>
    </row>
    <row r="3660" spans="12:12">
      <c r="L3660" s="71"/>
    </row>
    <row r="3661" spans="12:12">
      <c r="L3661" s="71"/>
    </row>
    <row r="3662" spans="12:12">
      <c r="L3662" s="71"/>
    </row>
    <row r="3663" spans="12:12">
      <c r="L3663" s="71"/>
    </row>
    <row r="3664" spans="12:12">
      <c r="L3664" s="71"/>
    </row>
    <row r="3665" spans="12:12">
      <c r="L3665" s="71"/>
    </row>
    <row r="3666" spans="12:12">
      <c r="L3666" s="71"/>
    </row>
    <row r="3667" spans="12:12">
      <c r="L3667" s="71"/>
    </row>
    <row r="3668" spans="12:12">
      <c r="L3668" s="71"/>
    </row>
    <row r="3669" spans="12:12">
      <c r="L3669" s="71"/>
    </row>
    <row r="3670" spans="12:12">
      <c r="L3670" s="71"/>
    </row>
    <row r="3671" spans="12:12">
      <c r="L3671" s="71"/>
    </row>
    <row r="3672" spans="12:12">
      <c r="L3672" s="71"/>
    </row>
    <row r="3673" spans="12:12">
      <c r="L3673" s="71"/>
    </row>
    <row r="3674" spans="12:12">
      <c r="L3674" s="71"/>
    </row>
    <row r="3675" spans="12:12">
      <c r="L3675" s="71"/>
    </row>
    <row r="3676" spans="12:12">
      <c r="L3676" s="71"/>
    </row>
    <row r="3677" spans="12:12">
      <c r="L3677" s="71"/>
    </row>
    <row r="3678" spans="12:12">
      <c r="L3678" s="71"/>
    </row>
    <row r="3679" spans="12:12">
      <c r="L3679" s="71"/>
    </row>
    <row r="3680" spans="12:12">
      <c r="L3680" s="71"/>
    </row>
    <row r="3681" spans="12:12">
      <c r="L3681" s="71"/>
    </row>
    <row r="3682" spans="12:12">
      <c r="L3682" s="71"/>
    </row>
    <row r="3683" spans="12:12">
      <c r="L3683" s="71"/>
    </row>
    <row r="3684" spans="12:12">
      <c r="L3684" s="71"/>
    </row>
    <row r="3685" spans="12:12">
      <c r="L3685" s="71"/>
    </row>
    <row r="3686" spans="12:12">
      <c r="L3686" s="71"/>
    </row>
    <row r="3687" spans="12:12">
      <c r="L3687" s="71"/>
    </row>
    <row r="3688" spans="12:12">
      <c r="L3688" s="71"/>
    </row>
    <row r="3689" spans="12:12">
      <c r="L3689" s="71"/>
    </row>
    <row r="3690" spans="12:12">
      <c r="L3690" s="71"/>
    </row>
    <row r="3691" spans="12:12">
      <c r="L3691" s="71"/>
    </row>
    <row r="3692" spans="12:12">
      <c r="L3692" s="71"/>
    </row>
    <row r="3693" spans="12:12">
      <c r="L3693" s="71"/>
    </row>
    <row r="3694" spans="12:12">
      <c r="L3694" s="71"/>
    </row>
    <row r="3695" spans="12:12">
      <c r="L3695" s="71"/>
    </row>
    <row r="3696" spans="12:12">
      <c r="L3696" s="71"/>
    </row>
    <row r="3697" spans="12:12">
      <c r="L3697" s="71"/>
    </row>
    <row r="3698" spans="12:12">
      <c r="L3698" s="71"/>
    </row>
    <row r="3699" spans="12:12">
      <c r="L3699" s="71"/>
    </row>
    <row r="3700" spans="12:12">
      <c r="L3700" s="71"/>
    </row>
    <row r="3701" spans="12:12">
      <c r="L3701" s="71"/>
    </row>
    <row r="3702" spans="12:12">
      <c r="L3702" s="71"/>
    </row>
    <row r="3703" spans="12:12">
      <c r="L3703" s="71"/>
    </row>
    <row r="3704" spans="12:12">
      <c r="L3704" s="71"/>
    </row>
    <row r="3705" spans="12:12">
      <c r="L3705" s="71"/>
    </row>
    <row r="3706" spans="12:12">
      <c r="L3706" s="71"/>
    </row>
    <row r="3707" spans="12:12">
      <c r="L3707" s="71"/>
    </row>
    <row r="3708" spans="12:12">
      <c r="L3708" s="71"/>
    </row>
    <row r="3709" spans="12:12">
      <c r="L3709" s="71"/>
    </row>
    <row r="3710" spans="12:12">
      <c r="L3710" s="71"/>
    </row>
    <row r="3711" spans="12:12">
      <c r="L3711" s="71"/>
    </row>
    <row r="3712" spans="12:12">
      <c r="L3712" s="71"/>
    </row>
    <row r="3713" spans="12:12">
      <c r="L3713" s="71"/>
    </row>
    <row r="3714" spans="12:12">
      <c r="L3714" s="71"/>
    </row>
    <row r="3715" spans="12:12">
      <c r="L3715" s="71"/>
    </row>
    <row r="3716" spans="12:12">
      <c r="L3716" s="71"/>
    </row>
    <row r="3717" spans="12:12">
      <c r="L3717" s="71"/>
    </row>
    <row r="3718" spans="12:12">
      <c r="L3718" s="71"/>
    </row>
    <row r="3719" spans="12:12">
      <c r="L3719" s="71"/>
    </row>
    <row r="3720" spans="12:12">
      <c r="L3720" s="71"/>
    </row>
    <row r="3721" spans="12:12">
      <c r="L3721" s="71"/>
    </row>
    <row r="3722" spans="12:12">
      <c r="L3722" s="71"/>
    </row>
    <row r="3723" spans="12:12">
      <c r="L3723" s="71"/>
    </row>
    <row r="3724" spans="12:12">
      <c r="L3724" s="71"/>
    </row>
    <row r="3725" spans="12:12">
      <c r="L3725" s="71"/>
    </row>
    <row r="3726" spans="12:12">
      <c r="L3726" s="71"/>
    </row>
    <row r="3727" spans="12:12">
      <c r="L3727" s="71"/>
    </row>
    <row r="3728" spans="12:12">
      <c r="L3728" s="71"/>
    </row>
    <row r="3729" spans="12:12">
      <c r="L3729" s="71"/>
    </row>
    <row r="3730" spans="12:12">
      <c r="L3730" s="71"/>
    </row>
    <row r="3731" spans="12:12">
      <c r="L3731" s="71"/>
    </row>
    <row r="3732" spans="12:12">
      <c r="L3732" s="71"/>
    </row>
    <row r="3733" spans="12:12">
      <c r="L3733" s="71"/>
    </row>
    <row r="3734" spans="12:12">
      <c r="L3734" s="71"/>
    </row>
    <row r="3735" spans="12:12">
      <c r="L3735" s="71"/>
    </row>
    <row r="3736" spans="12:12">
      <c r="L3736" s="71"/>
    </row>
    <row r="3737" spans="12:12">
      <c r="L3737" s="71"/>
    </row>
    <row r="3738" spans="12:12">
      <c r="L3738" s="71"/>
    </row>
    <row r="3739" spans="12:12">
      <c r="L3739" s="71"/>
    </row>
    <row r="3740" spans="12:12">
      <c r="L3740" s="71"/>
    </row>
    <row r="3741" spans="12:12">
      <c r="L3741" s="71"/>
    </row>
    <row r="3742" spans="12:12">
      <c r="L3742" s="71"/>
    </row>
    <row r="3743" spans="12:12">
      <c r="L3743" s="71"/>
    </row>
    <row r="3744" spans="12:12">
      <c r="L3744" s="71"/>
    </row>
    <row r="3745" spans="12:12">
      <c r="L3745" s="71"/>
    </row>
    <row r="3746" spans="12:12">
      <c r="L3746" s="71"/>
    </row>
    <row r="3747" spans="12:12">
      <c r="L3747" s="71"/>
    </row>
    <row r="3748" spans="12:12">
      <c r="L3748" s="71"/>
    </row>
    <row r="3749" spans="12:12">
      <c r="L3749" s="71"/>
    </row>
    <row r="3750" spans="12:12">
      <c r="L3750" s="71"/>
    </row>
    <row r="3751" spans="12:12">
      <c r="L3751" s="71"/>
    </row>
    <row r="3752" spans="12:12">
      <c r="L3752" s="71"/>
    </row>
    <row r="3753" spans="12:12">
      <c r="L3753" s="71"/>
    </row>
    <row r="3754" spans="12:12">
      <c r="L3754" s="71"/>
    </row>
    <row r="3755" spans="12:12">
      <c r="L3755" s="71"/>
    </row>
    <row r="3756" spans="12:12">
      <c r="L3756" s="71"/>
    </row>
    <row r="3757" spans="12:12">
      <c r="L3757" s="71"/>
    </row>
    <row r="3758" spans="12:12">
      <c r="L3758" s="71"/>
    </row>
    <row r="3759" spans="12:12">
      <c r="L3759" s="71"/>
    </row>
    <row r="3760" spans="12:12">
      <c r="L3760" s="71"/>
    </row>
    <row r="3761" spans="12:12">
      <c r="L3761" s="71"/>
    </row>
    <row r="3762" spans="12:12">
      <c r="L3762" s="71"/>
    </row>
    <row r="3763" spans="12:12">
      <c r="L3763" s="71"/>
    </row>
    <row r="3764" spans="12:12">
      <c r="L3764" s="71"/>
    </row>
    <row r="3765" spans="12:12">
      <c r="L3765" s="71"/>
    </row>
    <row r="3766" spans="12:12">
      <c r="L3766" s="71"/>
    </row>
    <row r="3767" spans="12:12">
      <c r="L3767" s="71"/>
    </row>
    <row r="3768" spans="12:12">
      <c r="L3768" s="71"/>
    </row>
    <row r="3769" spans="12:12">
      <c r="L3769" s="71"/>
    </row>
    <row r="3770" spans="12:12">
      <c r="L3770" s="71"/>
    </row>
    <row r="3771" spans="12:12">
      <c r="L3771" s="71"/>
    </row>
    <row r="3772" spans="12:12">
      <c r="L3772" s="71"/>
    </row>
    <row r="3773" spans="12:12">
      <c r="L3773" s="71"/>
    </row>
    <row r="3774" spans="12:12">
      <c r="L3774" s="71"/>
    </row>
    <row r="3775" spans="12:12">
      <c r="L3775" s="71"/>
    </row>
    <row r="3776" spans="12:12">
      <c r="L3776" s="71"/>
    </row>
    <row r="3777" spans="12:12">
      <c r="L3777" s="71"/>
    </row>
    <row r="3778" spans="12:12">
      <c r="L3778" s="71"/>
    </row>
    <row r="3779" spans="12:12">
      <c r="L3779" s="71"/>
    </row>
    <row r="3780" spans="12:12">
      <c r="L3780" s="71"/>
    </row>
    <row r="3781" spans="12:12">
      <c r="L3781" s="71"/>
    </row>
    <row r="3782" spans="12:12">
      <c r="L3782" s="71"/>
    </row>
    <row r="3783" spans="12:12">
      <c r="L3783" s="71"/>
    </row>
    <row r="3784" spans="12:12">
      <c r="L3784" s="71"/>
    </row>
    <row r="3785" spans="12:12">
      <c r="L3785" s="71"/>
    </row>
    <row r="3786" spans="12:12">
      <c r="L3786" s="71"/>
    </row>
    <row r="3787" spans="12:12">
      <c r="L3787" s="71"/>
    </row>
    <row r="3788" spans="12:12">
      <c r="L3788" s="71"/>
    </row>
    <row r="3789" spans="12:12">
      <c r="L3789" s="71"/>
    </row>
    <row r="3790" spans="12:12">
      <c r="L3790" s="71"/>
    </row>
    <row r="3791" spans="12:12">
      <c r="L3791" s="71"/>
    </row>
    <row r="3792" spans="12:12">
      <c r="L3792" s="71"/>
    </row>
    <row r="3793" spans="12:12">
      <c r="L3793" s="71"/>
    </row>
    <row r="3794" spans="12:12">
      <c r="L3794" s="71"/>
    </row>
    <row r="3795" spans="12:12">
      <c r="L3795" s="71"/>
    </row>
    <row r="3796" spans="12:12">
      <c r="L3796" s="71"/>
    </row>
    <row r="3797" spans="12:12">
      <c r="L3797" s="71"/>
    </row>
    <row r="3798" spans="12:12">
      <c r="L3798" s="71"/>
    </row>
    <row r="3799" spans="12:12">
      <c r="L3799" s="71"/>
    </row>
    <row r="3800" spans="12:12">
      <c r="L3800" s="71"/>
    </row>
    <row r="3801" spans="12:12">
      <c r="L3801" s="71"/>
    </row>
    <row r="3802" spans="12:12">
      <c r="L3802" s="71"/>
    </row>
    <row r="3803" spans="12:12">
      <c r="L3803" s="71"/>
    </row>
    <row r="3804" spans="12:12">
      <c r="L3804" s="71"/>
    </row>
    <row r="3805" spans="12:12">
      <c r="L3805" s="71"/>
    </row>
    <row r="3806" spans="12:12">
      <c r="L3806" s="71"/>
    </row>
    <row r="3807" spans="12:12">
      <c r="L3807" s="71"/>
    </row>
    <row r="3808" spans="12:12">
      <c r="L3808" s="71"/>
    </row>
    <row r="3809" spans="12:12">
      <c r="L3809" s="71"/>
    </row>
    <row r="3810" spans="12:12">
      <c r="L3810" s="71"/>
    </row>
    <row r="3811" spans="12:12">
      <c r="L3811" s="71"/>
    </row>
    <row r="3812" spans="12:12">
      <c r="L3812" s="71"/>
    </row>
    <row r="3813" spans="12:12">
      <c r="L3813" s="71"/>
    </row>
    <row r="3814" spans="12:12">
      <c r="L3814" s="71"/>
    </row>
    <row r="3815" spans="12:12">
      <c r="L3815" s="71"/>
    </row>
    <row r="3816" spans="12:12">
      <c r="L3816" s="71"/>
    </row>
    <row r="3817" spans="12:12">
      <c r="L3817" s="71"/>
    </row>
    <row r="3818" spans="12:12">
      <c r="L3818" s="71"/>
    </row>
    <row r="3819" spans="12:12">
      <c r="L3819" s="71"/>
    </row>
    <row r="3820" spans="12:12">
      <c r="L3820" s="71"/>
    </row>
    <row r="3821" spans="12:12">
      <c r="L3821" s="71"/>
    </row>
    <row r="3822" spans="12:12">
      <c r="L3822" s="71"/>
    </row>
    <row r="3823" spans="12:12">
      <c r="L3823" s="71"/>
    </row>
    <row r="3824" spans="12:12">
      <c r="L3824" s="71"/>
    </row>
    <row r="3825" spans="12:12">
      <c r="L3825" s="71"/>
    </row>
    <row r="3826" spans="12:12">
      <c r="L3826" s="71"/>
    </row>
    <row r="3827" spans="12:12">
      <c r="L3827" s="71"/>
    </row>
    <row r="3828" spans="12:12">
      <c r="L3828" s="71"/>
    </row>
    <row r="3829" spans="12:12">
      <c r="L3829" s="71"/>
    </row>
    <row r="3830" spans="12:12">
      <c r="L3830" s="71"/>
    </row>
    <row r="3831" spans="12:12">
      <c r="L3831" s="71"/>
    </row>
    <row r="3832" spans="12:12">
      <c r="L3832" s="71"/>
    </row>
    <row r="3833" spans="12:12">
      <c r="L3833" s="71"/>
    </row>
    <row r="3834" spans="12:12">
      <c r="L3834" s="71"/>
    </row>
    <row r="3835" spans="12:12">
      <c r="L3835" s="71"/>
    </row>
    <row r="3836" spans="12:12">
      <c r="L3836" s="71"/>
    </row>
    <row r="3837" spans="12:12">
      <c r="L3837" s="71"/>
    </row>
    <row r="3838" spans="12:12">
      <c r="L3838" s="71"/>
    </row>
    <row r="3839" spans="12:12">
      <c r="L3839" s="71"/>
    </row>
    <row r="3840" spans="12:12">
      <c r="L3840" s="71"/>
    </row>
    <row r="3841" spans="12:12">
      <c r="L3841" s="71"/>
    </row>
    <row r="3842" spans="12:12">
      <c r="L3842" s="71"/>
    </row>
    <row r="3843" spans="12:12">
      <c r="L3843" s="71"/>
    </row>
    <row r="3844" spans="12:12">
      <c r="L3844" s="71"/>
    </row>
    <row r="3845" spans="12:12">
      <c r="L3845" s="71"/>
    </row>
    <row r="3846" spans="12:12">
      <c r="L3846" s="71"/>
    </row>
    <row r="3847" spans="12:12">
      <c r="L3847" s="71"/>
    </row>
    <row r="3848" spans="12:12">
      <c r="L3848" s="71"/>
    </row>
    <row r="3849" spans="12:12">
      <c r="L3849" s="71"/>
    </row>
    <row r="3850" spans="12:12">
      <c r="L3850" s="71"/>
    </row>
    <row r="3851" spans="12:12">
      <c r="L3851" s="71"/>
    </row>
    <row r="3852" spans="12:12">
      <c r="L3852" s="71"/>
    </row>
    <row r="3853" spans="12:12">
      <c r="L3853" s="71"/>
    </row>
    <row r="3854" spans="12:12">
      <c r="L3854" s="71"/>
    </row>
    <row r="3855" spans="12:12">
      <c r="L3855" s="71"/>
    </row>
    <row r="3856" spans="12:12">
      <c r="L3856" s="71"/>
    </row>
    <row r="3857" spans="12:12">
      <c r="L3857" s="71"/>
    </row>
    <row r="3858" spans="12:12">
      <c r="L3858" s="71"/>
    </row>
    <row r="3859" spans="12:12">
      <c r="L3859" s="71"/>
    </row>
    <row r="3860" spans="12:12">
      <c r="L3860" s="71"/>
    </row>
    <row r="3861" spans="12:12">
      <c r="L3861" s="71"/>
    </row>
    <row r="3862" spans="12:12">
      <c r="L3862" s="71"/>
    </row>
    <row r="3863" spans="12:12">
      <c r="L3863" s="71"/>
    </row>
    <row r="3864" spans="12:12">
      <c r="L3864" s="71"/>
    </row>
    <row r="3865" spans="12:12">
      <c r="L3865" s="71"/>
    </row>
    <row r="3866" spans="12:12">
      <c r="L3866" s="71"/>
    </row>
    <row r="3867" spans="12:12">
      <c r="L3867" s="71"/>
    </row>
    <row r="3868" spans="12:12">
      <c r="L3868" s="71"/>
    </row>
    <row r="3869" spans="12:12">
      <c r="L3869" s="71"/>
    </row>
    <row r="3870" spans="12:12">
      <c r="L3870" s="71"/>
    </row>
    <row r="3871" spans="12:12">
      <c r="L3871" s="71"/>
    </row>
    <row r="3872" spans="12:12">
      <c r="L3872" s="71"/>
    </row>
    <row r="3873" spans="12:12">
      <c r="L3873" s="71"/>
    </row>
    <row r="3874" spans="12:12">
      <c r="L3874" s="71"/>
    </row>
    <row r="3875" spans="12:12">
      <c r="L3875" s="71"/>
    </row>
    <row r="3876" spans="12:12">
      <c r="L3876" s="71"/>
    </row>
    <row r="3877" spans="12:12">
      <c r="L3877" s="71"/>
    </row>
    <row r="3878" spans="12:12">
      <c r="L3878" s="71"/>
    </row>
    <row r="3879" spans="12:12">
      <c r="L3879" s="71"/>
    </row>
    <row r="3880" spans="12:12">
      <c r="L3880" s="71"/>
    </row>
    <row r="3881" spans="12:12">
      <c r="L3881" s="71"/>
    </row>
    <row r="3882" spans="12:12">
      <c r="L3882" s="71"/>
    </row>
    <row r="3883" spans="12:12">
      <c r="L3883" s="71"/>
    </row>
    <row r="3884" spans="12:12">
      <c r="L3884" s="71"/>
    </row>
    <row r="3885" spans="12:12">
      <c r="L3885" s="71"/>
    </row>
    <row r="3886" spans="12:12">
      <c r="L3886" s="71"/>
    </row>
    <row r="3887" spans="12:12">
      <c r="L3887" s="71"/>
    </row>
    <row r="3888" spans="12:12">
      <c r="L3888" s="71"/>
    </row>
    <row r="3889" spans="12:12">
      <c r="L3889" s="71"/>
    </row>
    <row r="3890" spans="12:12">
      <c r="L3890" s="71"/>
    </row>
    <row r="3891" spans="12:12">
      <c r="L3891" s="71"/>
    </row>
    <row r="3892" spans="12:12">
      <c r="L3892" s="71"/>
    </row>
    <row r="3893" spans="12:12">
      <c r="L3893" s="71"/>
    </row>
    <row r="3894" spans="12:12">
      <c r="L3894" s="71"/>
    </row>
    <row r="3895" spans="12:12">
      <c r="L3895" s="71"/>
    </row>
    <row r="3896" spans="12:12">
      <c r="L3896" s="71"/>
    </row>
    <row r="3897" spans="12:12">
      <c r="L3897" s="71"/>
    </row>
    <row r="3898" spans="12:12">
      <c r="L3898" s="71"/>
    </row>
    <row r="3899" spans="12:12">
      <c r="L3899" s="71"/>
    </row>
    <row r="3900" spans="12:12">
      <c r="L3900" s="71"/>
    </row>
    <row r="3901" spans="12:12">
      <c r="L3901" s="71"/>
    </row>
    <row r="3902" spans="12:12">
      <c r="L3902" s="71"/>
    </row>
    <row r="3903" spans="12:12">
      <c r="L3903" s="71"/>
    </row>
    <row r="3904" spans="12:12">
      <c r="L3904" s="71"/>
    </row>
    <row r="3905" spans="12:12">
      <c r="L3905" s="71"/>
    </row>
    <row r="3906" spans="12:12">
      <c r="L3906" s="71"/>
    </row>
    <row r="3907" spans="12:12">
      <c r="L3907" s="71"/>
    </row>
    <row r="3908" spans="12:12">
      <c r="L3908" s="71"/>
    </row>
    <row r="3909" spans="12:12">
      <c r="L3909" s="71"/>
    </row>
    <row r="3910" spans="12:12">
      <c r="L3910" s="71"/>
    </row>
    <row r="3911" spans="12:12">
      <c r="L3911" s="71"/>
    </row>
    <row r="3912" spans="12:12">
      <c r="L3912" s="71"/>
    </row>
    <row r="3913" spans="12:12">
      <c r="L3913" s="71"/>
    </row>
    <row r="3914" spans="12:12">
      <c r="L3914" s="71"/>
    </row>
    <row r="3915" spans="12:12">
      <c r="L3915" s="71"/>
    </row>
    <row r="3916" spans="12:12">
      <c r="L3916" s="71"/>
    </row>
    <row r="3917" spans="12:12">
      <c r="L3917" s="71"/>
    </row>
    <row r="3918" spans="12:12">
      <c r="L3918" s="71"/>
    </row>
    <row r="3919" spans="12:12">
      <c r="L3919" s="71"/>
    </row>
    <row r="3920" spans="12:12">
      <c r="L3920" s="71"/>
    </row>
    <row r="3921" spans="12:12">
      <c r="L3921" s="71"/>
    </row>
    <row r="3922" spans="12:12">
      <c r="L3922" s="71"/>
    </row>
    <row r="3923" spans="12:12">
      <c r="L3923" s="71"/>
    </row>
    <row r="3924" spans="12:12">
      <c r="L3924" s="71"/>
    </row>
    <row r="3925" spans="12:12">
      <c r="L3925" s="71"/>
    </row>
    <row r="3926" spans="12:12">
      <c r="L3926" s="71"/>
    </row>
    <row r="3927" spans="12:12">
      <c r="L3927" s="71"/>
    </row>
    <row r="3928" spans="12:12">
      <c r="L3928" s="71"/>
    </row>
    <row r="3929" spans="12:12">
      <c r="L3929" s="71"/>
    </row>
    <row r="3930" spans="12:12">
      <c r="L3930" s="71"/>
    </row>
    <row r="3931" spans="12:12">
      <c r="L3931" s="71"/>
    </row>
    <row r="3932" spans="12:12">
      <c r="L3932" s="71"/>
    </row>
    <row r="3933" spans="12:12">
      <c r="L3933" s="71"/>
    </row>
    <row r="3934" spans="12:12">
      <c r="L3934" s="71"/>
    </row>
    <row r="3935" spans="12:12">
      <c r="L3935" s="71"/>
    </row>
    <row r="3936" spans="12:12">
      <c r="L3936" s="71"/>
    </row>
    <row r="3937" spans="12:12">
      <c r="L3937" s="71"/>
    </row>
    <row r="3938" spans="12:12">
      <c r="L3938" s="71"/>
    </row>
    <row r="3939" spans="12:12">
      <c r="L3939" s="71"/>
    </row>
    <row r="3940" spans="12:12">
      <c r="L3940" s="71"/>
    </row>
    <row r="3941" spans="12:12">
      <c r="L3941" s="71"/>
    </row>
    <row r="3942" spans="12:12">
      <c r="L3942" s="71"/>
    </row>
    <row r="3943" spans="12:12">
      <c r="L3943" s="71"/>
    </row>
    <row r="3944" spans="12:12">
      <c r="L3944" s="71"/>
    </row>
    <row r="3945" spans="12:12">
      <c r="L3945" s="71"/>
    </row>
    <row r="3946" spans="12:12">
      <c r="L3946" s="71"/>
    </row>
    <row r="3947" spans="12:12">
      <c r="L3947" s="71"/>
    </row>
    <row r="3948" spans="12:12">
      <c r="L3948" s="71"/>
    </row>
    <row r="3949" spans="12:12">
      <c r="L3949" s="71"/>
    </row>
    <row r="3950" spans="12:12">
      <c r="L3950" s="71"/>
    </row>
    <row r="3951" spans="12:12">
      <c r="L3951" s="71"/>
    </row>
    <row r="3952" spans="12:12">
      <c r="L3952" s="71"/>
    </row>
    <row r="3953" spans="12:12">
      <c r="L3953" s="71"/>
    </row>
    <row r="3954" spans="12:12">
      <c r="L3954" s="71"/>
    </row>
    <row r="3955" spans="12:12">
      <c r="L3955" s="71"/>
    </row>
    <row r="3956" spans="12:12">
      <c r="L3956" s="71"/>
    </row>
    <row r="3957" spans="12:12">
      <c r="L3957" s="71"/>
    </row>
    <row r="3958" spans="12:12">
      <c r="L3958" s="71"/>
    </row>
    <row r="3959" spans="12:12">
      <c r="L3959" s="71"/>
    </row>
    <row r="3960" spans="12:12">
      <c r="L3960" s="71"/>
    </row>
    <row r="3961" spans="12:12">
      <c r="L3961" s="71"/>
    </row>
    <row r="3962" spans="12:12">
      <c r="L3962" s="71"/>
    </row>
    <row r="3963" spans="12:12">
      <c r="L3963" s="71"/>
    </row>
    <row r="3964" spans="12:12">
      <c r="L3964" s="71"/>
    </row>
    <row r="3965" spans="12:12">
      <c r="L3965" s="71"/>
    </row>
    <row r="3966" spans="12:12">
      <c r="L3966" s="71"/>
    </row>
    <row r="3967" spans="12:12">
      <c r="L3967" s="71"/>
    </row>
    <row r="3968" spans="12:12">
      <c r="L3968" s="71"/>
    </row>
    <row r="3969" spans="12:12">
      <c r="L3969" s="71"/>
    </row>
    <row r="3970" spans="12:12">
      <c r="L3970" s="71"/>
    </row>
    <row r="3971" spans="12:12">
      <c r="L3971" s="71"/>
    </row>
    <row r="3972" spans="12:12">
      <c r="L3972" s="71"/>
    </row>
    <row r="3973" spans="12:12">
      <c r="L3973" s="71"/>
    </row>
    <row r="3974" spans="12:12">
      <c r="L3974" s="71"/>
    </row>
    <row r="3975" spans="12:12">
      <c r="L3975" s="71"/>
    </row>
    <row r="3976" spans="12:12">
      <c r="L3976" s="71"/>
    </row>
    <row r="3977" spans="12:12">
      <c r="L3977" s="71"/>
    </row>
    <row r="3978" spans="12:12">
      <c r="L3978" s="71"/>
    </row>
    <row r="3979" spans="12:12">
      <c r="L3979" s="71"/>
    </row>
    <row r="3980" spans="12:12">
      <c r="L3980" s="71"/>
    </row>
    <row r="3981" spans="12:12">
      <c r="L3981" s="71"/>
    </row>
    <row r="3982" spans="12:12">
      <c r="L3982" s="71"/>
    </row>
    <row r="3983" spans="12:12">
      <c r="L3983" s="71"/>
    </row>
    <row r="3984" spans="12:12">
      <c r="L3984" s="71"/>
    </row>
    <row r="3985" spans="12:12">
      <c r="L3985" s="71"/>
    </row>
    <row r="3986" spans="12:12">
      <c r="L3986" s="71"/>
    </row>
    <row r="3987" spans="12:12">
      <c r="L3987" s="71"/>
    </row>
    <row r="3988" spans="12:12">
      <c r="L3988" s="71"/>
    </row>
    <row r="3989" spans="12:12">
      <c r="L3989" s="71"/>
    </row>
    <row r="3990" spans="12:12">
      <c r="L3990" s="71"/>
    </row>
    <row r="3991" spans="12:12">
      <c r="L3991" s="71"/>
    </row>
    <row r="3992" spans="12:12">
      <c r="L3992" s="71"/>
    </row>
    <row r="3993" spans="12:12">
      <c r="L3993" s="71"/>
    </row>
    <row r="3994" spans="12:12">
      <c r="L3994" s="71"/>
    </row>
    <row r="3995" spans="12:12">
      <c r="L3995" s="71"/>
    </row>
    <row r="3996" spans="12:12">
      <c r="L3996" s="71"/>
    </row>
    <row r="3997" spans="12:12">
      <c r="L3997" s="71"/>
    </row>
    <row r="3998" spans="12:12">
      <c r="L3998" s="71"/>
    </row>
    <row r="3999" spans="12:12">
      <c r="L3999" s="71"/>
    </row>
    <row r="4000" spans="12:12">
      <c r="L4000" s="71"/>
    </row>
    <row r="4001" spans="12:12">
      <c r="L4001" s="71"/>
    </row>
    <row r="4002" spans="12:12">
      <c r="L4002" s="71"/>
    </row>
    <row r="4003" spans="12:12">
      <c r="L4003" s="71"/>
    </row>
    <row r="4004" spans="12:12">
      <c r="L4004" s="71"/>
    </row>
    <row r="4005" spans="12:12">
      <c r="L4005" s="71"/>
    </row>
    <row r="4006" spans="12:12">
      <c r="L4006" s="71"/>
    </row>
    <row r="4007" spans="12:12">
      <c r="L4007" s="71"/>
    </row>
    <row r="4008" spans="12:12">
      <c r="L4008" s="71"/>
    </row>
    <row r="4009" spans="12:12">
      <c r="L4009" s="71"/>
    </row>
    <row r="4010" spans="12:12">
      <c r="L4010" s="71"/>
    </row>
    <row r="4011" spans="12:12">
      <c r="L4011" s="71"/>
    </row>
    <row r="4012" spans="12:12">
      <c r="L4012" s="71"/>
    </row>
    <row r="4013" spans="12:12">
      <c r="L4013" s="71"/>
    </row>
    <row r="4014" spans="12:12">
      <c r="L4014" s="71"/>
    </row>
    <row r="4015" spans="12:12">
      <c r="L4015" s="71"/>
    </row>
    <row r="4016" spans="12:12">
      <c r="L4016" s="71"/>
    </row>
    <row r="4017" spans="12:12">
      <c r="L4017" s="71"/>
    </row>
    <row r="4018" spans="12:12">
      <c r="L4018" s="71"/>
    </row>
    <row r="4019" spans="12:12">
      <c r="L4019" s="71"/>
    </row>
    <row r="4020" spans="12:12">
      <c r="L4020" s="71"/>
    </row>
    <row r="4021" spans="12:12">
      <c r="L4021" s="71"/>
    </row>
    <row r="4022" spans="12:12">
      <c r="L4022" s="71"/>
    </row>
    <row r="4023" spans="12:12">
      <c r="L4023" s="71"/>
    </row>
    <row r="4024" spans="12:12">
      <c r="L4024" s="71"/>
    </row>
    <row r="4025" spans="12:12">
      <c r="L4025" s="71"/>
    </row>
    <row r="4026" spans="12:12">
      <c r="L4026" s="71"/>
    </row>
    <row r="4027" spans="12:12">
      <c r="L4027" s="71"/>
    </row>
    <row r="4028" spans="12:12">
      <c r="L4028" s="71"/>
    </row>
    <row r="4029" spans="12:12">
      <c r="L4029" s="71"/>
    </row>
    <row r="4030" spans="12:12">
      <c r="L4030" s="71"/>
    </row>
    <row r="4031" spans="12:12">
      <c r="L4031" s="71"/>
    </row>
    <row r="4032" spans="12:12">
      <c r="L4032" s="71"/>
    </row>
    <row r="4033" spans="12:12">
      <c r="L4033" s="71"/>
    </row>
    <row r="4034" spans="12:12">
      <c r="L4034" s="71"/>
    </row>
    <row r="4035" spans="12:12">
      <c r="L4035" s="71"/>
    </row>
    <row r="4036" spans="12:12">
      <c r="L4036" s="71"/>
    </row>
    <row r="4037" spans="12:12">
      <c r="L4037" s="71"/>
    </row>
    <row r="4038" spans="12:12">
      <c r="L4038" s="71"/>
    </row>
    <row r="4039" spans="12:12">
      <c r="L4039" s="71"/>
    </row>
    <row r="4040" spans="12:12">
      <c r="L4040" s="71"/>
    </row>
    <row r="4041" spans="12:12">
      <c r="L4041" s="71"/>
    </row>
    <row r="4042" spans="12:12">
      <c r="L4042" s="71"/>
    </row>
    <row r="4043" spans="12:12">
      <c r="L4043" s="71"/>
    </row>
    <row r="4044" spans="12:12">
      <c r="L4044" s="71"/>
    </row>
    <row r="4045" spans="12:12">
      <c r="L4045" s="71"/>
    </row>
    <row r="4046" spans="12:12">
      <c r="L4046" s="71"/>
    </row>
    <row r="4047" spans="12:12">
      <c r="L4047" s="71"/>
    </row>
    <row r="4048" spans="12:12">
      <c r="L4048" s="71"/>
    </row>
    <row r="4049" spans="12:12">
      <c r="L4049" s="71"/>
    </row>
    <row r="4050" spans="12:12">
      <c r="L4050" s="71"/>
    </row>
    <row r="4051" spans="12:12">
      <c r="L4051" s="71"/>
    </row>
    <row r="4052" spans="12:12">
      <c r="L4052" s="71"/>
    </row>
    <row r="4053" spans="12:12">
      <c r="L4053" s="71"/>
    </row>
    <row r="4054" spans="12:12">
      <c r="L4054" s="71"/>
    </row>
    <row r="4055" spans="12:12">
      <c r="L4055" s="71"/>
    </row>
    <row r="4056" spans="12:12">
      <c r="L4056" s="71"/>
    </row>
    <row r="4057" spans="12:12">
      <c r="L4057" s="71"/>
    </row>
    <row r="4058" spans="12:12">
      <c r="L4058" s="71"/>
    </row>
    <row r="4059" spans="12:12">
      <c r="L4059" s="71"/>
    </row>
    <row r="4060" spans="12:12">
      <c r="L4060" s="71"/>
    </row>
    <row r="4061" spans="12:12">
      <c r="L4061" s="71"/>
    </row>
    <row r="4062" spans="12:12">
      <c r="L4062" s="71"/>
    </row>
    <row r="4063" spans="12:12">
      <c r="L4063" s="71"/>
    </row>
    <row r="4064" spans="12:12">
      <c r="L4064" s="71"/>
    </row>
    <row r="4065" spans="12:12">
      <c r="L4065" s="71"/>
    </row>
    <row r="4066" spans="12:12">
      <c r="L4066" s="71"/>
    </row>
    <row r="4067" spans="12:12">
      <c r="L4067" s="71"/>
    </row>
    <row r="4068" spans="12:12">
      <c r="L4068" s="71"/>
    </row>
    <row r="4069" spans="12:12">
      <c r="L4069" s="71"/>
    </row>
    <row r="4070" spans="12:12">
      <c r="L4070" s="71"/>
    </row>
    <row r="4071" spans="12:12">
      <c r="L4071" s="71"/>
    </row>
    <row r="4072" spans="12:12">
      <c r="L4072" s="71"/>
    </row>
    <row r="4073" spans="12:12">
      <c r="L4073" s="71"/>
    </row>
    <row r="4074" spans="12:12">
      <c r="L4074" s="71"/>
    </row>
    <row r="4075" spans="12:12">
      <c r="L4075" s="71"/>
    </row>
    <row r="4076" spans="12:12">
      <c r="L4076" s="71"/>
    </row>
    <row r="4077" spans="12:12">
      <c r="L4077" s="71"/>
    </row>
    <row r="4078" spans="12:12">
      <c r="L4078" s="71"/>
    </row>
    <row r="4079" spans="12:12">
      <c r="L4079" s="71"/>
    </row>
    <row r="4080" spans="12:12">
      <c r="L4080" s="71"/>
    </row>
    <row r="4081" spans="12:12">
      <c r="L4081" s="71"/>
    </row>
    <row r="4082" spans="12:12">
      <c r="L4082" s="71"/>
    </row>
    <row r="4083" spans="12:12">
      <c r="L4083" s="71"/>
    </row>
    <row r="4084" spans="12:12">
      <c r="L4084" s="71"/>
    </row>
    <row r="4085" spans="12:12">
      <c r="L4085" s="71"/>
    </row>
    <row r="4086" spans="12:12">
      <c r="L4086" s="71"/>
    </row>
    <row r="4087" spans="12:12">
      <c r="L4087" s="71"/>
    </row>
    <row r="4088" spans="12:12">
      <c r="L4088" s="71"/>
    </row>
    <row r="4089" spans="12:12">
      <c r="L4089" s="71"/>
    </row>
    <row r="4090" spans="12:12">
      <c r="L4090" s="71"/>
    </row>
    <row r="4091" spans="12:12">
      <c r="L4091" s="71"/>
    </row>
    <row r="4092" spans="12:12">
      <c r="L4092" s="71"/>
    </row>
    <row r="4093" spans="12:12">
      <c r="L4093" s="71"/>
    </row>
    <row r="4094" spans="12:12">
      <c r="L4094" s="71"/>
    </row>
    <row r="4095" spans="12:12">
      <c r="L4095" s="71"/>
    </row>
    <row r="4096" spans="12:12">
      <c r="L4096" s="71"/>
    </row>
    <row r="4097" spans="12:12">
      <c r="L4097" s="71"/>
    </row>
    <row r="4098" spans="12:12">
      <c r="L4098" s="71"/>
    </row>
    <row r="4099" spans="12:12">
      <c r="L4099" s="71"/>
    </row>
    <row r="4100" spans="12:12">
      <c r="L4100" s="71"/>
    </row>
    <row r="4101" spans="12:12">
      <c r="L4101" s="71"/>
    </row>
    <row r="4102" spans="12:12">
      <c r="L4102" s="71"/>
    </row>
    <row r="4103" spans="12:12">
      <c r="L4103" s="71"/>
    </row>
    <row r="4104" spans="12:12">
      <c r="L4104" s="71"/>
    </row>
    <row r="4105" spans="12:12">
      <c r="L4105" s="71"/>
    </row>
    <row r="4106" spans="12:12">
      <c r="L4106" s="71"/>
    </row>
    <row r="4107" spans="12:12">
      <c r="L4107" s="71"/>
    </row>
    <row r="4108" spans="12:12">
      <c r="L4108" s="71"/>
    </row>
    <row r="4109" spans="12:12">
      <c r="L4109" s="71"/>
    </row>
    <row r="4110" spans="12:12">
      <c r="L4110" s="71"/>
    </row>
    <row r="4111" spans="12:12">
      <c r="L4111" s="71"/>
    </row>
    <row r="4112" spans="12:12">
      <c r="L4112" s="71"/>
    </row>
    <row r="4113" spans="12:12">
      <c r="L4113" s="71"/>
    </row>
    <row r="4114" spans="12:12">
      <c r="L4114" s="71"/>
    </row>
    <row r="4115" spans="12:12">
      <c r="L4115" s="71"/>
    </row>
    <row r="4116" spans="12:12">
      <c r="L4116" s="71"/>
    </row>
    <row r="4117" spans="12:12">
      <c r="L4117" s="71"/>
    </row>
    <row r="4118" spans="12:12">
      <c r="L4118" s="71"/>
    </row>
    <row r="4119" spans="12:12">
      <c r="L4119" s="71"/>
    </row>
    <row r="4120" spans="12:12">
      <c r="L4120" s="71"/>
    </row>
    <row r="4121" spans="12:12">
      <c r="L4121" s="71"/>
    </row>
    <row r="4122" spans="12:12">
      <c r="L4122" s="71"/>
    </row>
    <row r="4123" spans="12:12">
      <c r="L4123" s="71"/>
    </row>
    <row r="4124" spans="12:12">
      <c r="L4124" s="71"/>
    </row>
    <row r="4125" spans="12:12">
      <c r="L4125" s="71"/>
    </row>
    <row r="4126" spans="12:12">
      <c r="L4126" s="71"/>
    </row>
    <row r="4127" spans="12:12">
      <c r="L4127" s="71"/>
    </row>
    <row r="4128" spans="12:12">
      <c r="L4128" s="71"/>
    </row>
    <row r="4129" spans="12:12">
      <c r="L4129" s="71"/>
    </row>
    <row r="4130" spans="12:12">
      <c r="L4130" s="71"/>
    </row>
    <row r="4131" spans="12:12">
      <c r="L4131" s="71"/>
    </row>
    <row r="4132" spans="12:12">
      <c r="L4132" s="71"/>
    </row>
    <row r="4133" spans="12:12">
      <c r="L4133" s="71"/>
    </row>
    <row r="4134" spans="12:12">
      <c r="L4134" s="71"/>
    </row>
    <row r="4135" spans="12:12">
      <c r="L4135" s="71"/>
    </row>
    <row r="4136" spans="12:12">
      <c r="L4136" s="71"/>
    </row>
    <row r="4137" spans="12:12">
      <c r="L4137" s="71"/>
    </row>
    <row r="4138" spans="12:12">
      <c r="L4138" s="71"/>
    </row>
    <row r="4139" spans="12:12">
      <c r="L4139" s="71"/>
    </row>
    <row r="4140" spans="12:12">
      <c r="L4140" s="71"/>
    </row>
    <row r="4141" spans="12:12">
      <c r="L4141" s="71"/>
    </row>
    <row r="4142" spans="12:12">
      <c r="L4142" s="71"/>
    </row>
    <row r="4143" spans="12:12">
      <c r="L4143" s="71"/>
    </row>
    <row r="4144" spans="12:12">
      <c r="L4144" s="71"/>
    </row>
    <row r="4145" spans="12:12">
      <c r="L4145" s="71"/>
    </row>
    <row r="4146" spans="12:12">
      <c r="L4146" s="71"/>
    </row>
    <row r="4147" spans="12:12">
      <c r="L4147" s="71"/>
    </row>
    <row r="4148" spans="12:12">
      <c r="L4148" s="71"/>
    </row>
    <row r="4149" spans="12:12">
      <c r="L4149" s="71"/>
    </row>
    <row r="4150" spans="12:12">
      <c r="L4150" s="71"/>
    </row>
    <row r="4151" spans="12:12">
      <c r="L4151" s="71"/>
    </row>
    <row r="4152" spans="12:12">
      <c r="L4152" s="71"/>
    </row>
    <row r="4153" spans="12:12">
      <c r="L4153" s="71"/>
    </row>
    <row r="4154" spans="12:12">
      <c r="L4154" s="71"/>
    </row>
    <row r="4155" spans="12:12">
      <c r="L4155" s="71"/>
    </row>
    <row r="4156" spans="12:12">
      <c r="L4156" s="71"/>
    </row>
    <row r="4157" spans="12:12">
      <c r="L4157" s="71"/>
    </row>
    <row r="4158" spans="12:12">
      <c r="L4158" s="71"/>
    </row>
    <row r="4159" spans="12:12">
      <c r="L4159" s="71"/>
    </row>
    <row r="4160" spans="12:12">
      <c r="L4160" s="71"/>
    </row>
    <row r="4161" spans="12:12">
      <c r="L4161" s="71"/>
    </row>
    <row r="4162" spans="12:12">
      <c r="L4162" s="71"/>
    </row>
    <row r="4163" spans="12:12">
      <c r="L4163" s="71"/>
    </row>
    <row r="4164" spans="12:12">
      <c r="L4164" s="71"/>
    </row>
    <row r="4165" spans="12:12">
      <c r="L4165" s="71"/>
    </row>
    <row r="4166" spans="12:12">
      <c r="L4166" s="71"/>
    </row>
    <row r="4167" spans="12:12">
      <c r="L4167" s="71"/>
    </row>
    <row r="4168" spans="12:12">
      <c r="L4168" s="71"/>
    </row>
    <row r="4169" spans="12:12">
      <c r="L4169" s="71"/>
    </row>
    <row r="4170" spans="12:12">
      <c r="L4170" s="71"/>
    </row>
    <row r="4171" spans="12:12">
      <c r="L4171" s="71"/>
    </row>
    <row r="4172" spans="12:12">
      <c r="L4172" s="71"/>
    </row>
    <row r="4173" spans="12:12">
      <c r="L4173" s="71"/>
    </row>
    <row r="4174" spans="12:12">
      <c r="L4174" s="71"/>
    </row>
    <row r="4175" spans="12:12">
      <c r="L4175" s="71"/>
    </row>
    <row r="4176" spans="12:12">
      <c r="L4176" s="71"/>
    </row>
    <row r="4177" spans="12:12">
      <c r="L4177" s="71"/>
    </row>
    <row r="4178" spans="12:12">
      <c r="L4178" s="71"/>
    </row>
    <row r="4179" spans="12:12">
      <c r="L4179" s="71"/>
    </row>
    <row r="4180" spans="12:12">
      <c r="L4180" s="71"/>
    </row>
    <row r="4181" spans="12:12">
      <c r="L4181" s="71"/>
    </row>
    <row r="4182" spans="12:12">
      <c r="L4182" s="71"/>
    </row>
    <row r="4183" spans="12:12">
      <c r="L4183" s="71"/>
    </row>
    <row r="4184" spans="12:12">
      <c r="L4184" s="71"/>
    </row>
    <row r="4185" spans="12:12">
      <c r="L4185" s="71"/>
    </row>
    <row r="4186" spans="12:12">
      <c r="L4186" s="71"/>
    </row>
    <row r="4187" spans="12:12">
      <c r="L4187" s="71"/>
    </row>
    <row r="4188" spans="12:12">
      <c r="L4188" s="71"/>
    </row>
    <row r="4189" spans="12:12">
      <c r="L4189" s="71"/>
    </row>
    <row r="4190" spans="12:12">
      <c r="L4190" s="71"/>
    </row>
    <row r="4191" spans="12:12">
      <c r="L4191" s="71"/>
    </row>
    <row r="4192" spans="12:12">
      <c r="L4192" s="71"/>
    </row>
    <row r="4193" spans="12:12">
      <c r="L4193" s="71"/>
    </row>
    <row r="4194" spans="12:12">
      <c r="L4194" s="71"/>
    </row>
    <row r="4195" spans="12:12">
      <c r="L4195" s="71"/>
    </row>
    <row r="4196" spans="12:12">
      <c r="L4196" s="71"/>
    </row>
    <row r="4197" spans="12:12">
      <c r="L4197" s="71"/>
    </row>
    <row r="4198" spans="12:12">
      <c r="L4198" s="71"/>
    </row>
    <row r="4199" spans="12:12">
      <c r="L4199" s="71"/>
    </row>
    <row r="4200" spans="12:12">
      <c r="L4200" s="71"/>
    </row>
    <row r="4201" spans="12:12">
      <c r="L4201" s="71"/>
    </row>
    <row r="4202" spans="12:12">
      <c r="L4202" s="71"/>
    </row>
    <row r="4203" spans="12:12">
      <c r="L4203" s="71"/>
    </row>
    <row r="4204" spans="12:12">
      <c r="L4204" s="71"/>
    </row>
    <row r="4205" spans="12:12">
      <c r="L4205" s="71"/>
    </row>
    <row r="4206" spans="12:12">
      <c r="L4206" s="71"/>
    </row>
    <row r="4207" spans="12:12">
      <c r="L4207" s="71"/>
    </row>
    <row r="4208" spans="12:12">
      <c r="L4208" s="71"/>
    </row>
    <row r="4209" spans="12:12">
      <c r="L4209" s="71"/>
    </row>
    <row r="4210" spans="12:12">
      <c r="L4210" s="71"/>
    </row>
    <row r="4211" spans="12:12">
      <c r="L4211" s="71"/>
    </row>
    <row r="4212" spans="12:12">
      <c r="L4212" s="71"/>
    </row>
    <row r="4213" spans="12:12">
      <c r="L4213" s="71"/>
    </row>
    <row r="4214" spans="12:12">
      <c r="L4214" s="71"/>
    </row>
    <row r="4215" spans="12:12">
      <c r="L4215" s="71"/>
    </row>
    <row r="4216" spans="12:12">
      <c r="L4216" s="71"/>
    </row>
    <row r="4217" spans="12:12">
      <c r="L4217" s="71"/>
    </row>
    <row r="4218" spans="12:12">
      <c r="L4218" s="71"/>
    </row>
    <row r="4219" spans="12:12">
      <c r="L4219" s="71"/>
    </row>
    <row r="4220" spans="12:12">
      <c r="L4220" s="71"/>
    </row>
    <row r="4221" spans="12:12">
      <c r="L4221" s="71"/>
    </row>
    <row r="4222" spans="12:12">
      <c r="L4222" s="71"/>
    </row>
    <row r="4223" spans="12:12">
      <c r="L4223" s="71"/>
    </row>
    <row r="4224" spans="12:12">
      <c r="L4224" s="71"/>
    </row>
    <row r="4225" spans="12:12">
      <c r="L4225" s="71"/>
    </row>
    <row r="4226" spans="12:12">
      <c r="L4226" s="71"/>
    </row>
    <row r="4227" spans="12:12">
      <c r="L4227" s="71"/>
    </row>
    <row r="4228" spans="12:12">
      <c r="L4228" s="71"/>
    </row>
    <row r="4229" spans="12:12">
      <c r="L4229" s="71"/>
    </row>
    <row r="4230" spans="12:12">
      <c r="L4230" s="71"/>
    </row>
    <row r="4231" spans="12:12">
      <c r="L4231" s="71"/>
    </row>
    <row r="4232" spans="12:12">
      <c r="L4232" s="71"/>
    </row>
    <row r="4233" spans="12:12">
      <c r="L4233" s="71"/>
    </row>
    <row r="4234" spans="12:12">
      <c r="L4234" s="71"/>
    </row>
    <row r="4235" spans="12:12">
      <c r="L4235" s="71"/>
    </row>
    <row r="4236" spans="12:12">
      <c r="L4236" s="71"/>
    </row>
    <row r="4237" spans="12:12">
      <c r="L4237" s="71"/>
    </row>
    <row r="4238" spans="12:12">
      <c r="L4238" s="71"/>
    </row>
    <row r="4239" spans="12:12">
      <c r="L4239" s="71"/>
    </row>
    <row r="4240" spans="12:12">
      <c r="L4240" s="71"/>
    </row>
    <row r="4241" spans="12:12">
      <c r="L4241" s="71"/>
    </row>
    <row r="4242" spans="12:12">
      <c r="L4242" s="71"/>
    </row>
    <row r="4243" spans="12:12">
      <c r="L4243" s="71"/>
    </row>
    <row r="4244" spans="12:12">
      <c r="L4244" s="71"/>
    </row>
    <row r="4245" spans="12:12">
      <c r="L4245" s="71"/>
    </row>
    <row r="4246" spans="12:12">
      <c r="L4246" s="71"/>
    </row>
    <row r="4247" spans="12:12">
      <c r="L4247" s="71"/>
    </row>
    <row r="4248" spans="12:12">
      <c r="L4248" s="71"/>
    </row>
    <row r="4249" spans="12:12">
      <c r="L4249" s="71"/>
    </row>
    <row r="4250" spans="12:12">
      <c r="L4250" s="71"/>
    </row>
    <row r="4251" spans="12:12">
      <c r="L4251" s="71"/>
    </row>
    <row r="4252" spans="12:12">
      <c r="L4252" s="71"/>
    </row>
    <row r="4253" spans="12:12">
      <c r="L4253" s="71"/>
    </row>
    <row r="4254" spans="12:12">
      <c r="L4254" s="71"/>
    </row>
    <row r="4255" spans="12:12">
      <c r="L4255" s="71"/>
    </row>
    <row r="4256" spans="12:12">
      <c r="L4256" s="71"/>
    </row>
    <row r="4257" spans="12:12">
      <c r="L4257" s="71"/>
    </row>
    <row r="4258" spans="12:12">
      <c r="L4258" s="71"/>
    </row>
    <row r="4259" spans="12:12">
      <c r="L4259" s="71"/>
    </row>
    <row r="4260" spans="12:12">
      <c r="L4260" s="71"/>
    </row>
    <row r="4261" spans="12:12">
      <c r="L4261" s="71"/>
    </row>
    <row r="4262" spans="12:12">
      <c r="L4262" s="71"/>
    </row>
    <row r="4263" spans="12:12">
      <c r="L4263" s="71"/>
    </row>
    <row r="4264" spans="12:12">
      <c r="L4264" s="71"/>
    </row>
    <row r="4265" spans="12:12">
      <c r="L4265" s="71"/>
    </row>
    <row r="4266" spans="12:12">
      <c r="L4266" s="71"/>
    </row>
    <row r="4267" spans="12:12">
      <c r="L4267" s="71"/>
    </row>
    <row r="4268" spans="12:12">
      <c r="L4268" s="71"/>
    </row>
    <row r="4269" spans="12:12">
      <c r="L4269" s="71"/>
    </row>
    <row r="4270" spans="12:12">
      <c r="L4270" s="71"/>
    </row>
    <row r="4271" spans="12:12">
      <c r="L4271" s="71"/>
    </row>
    <row r="4272" spans="12:12">
      <c r="L4272" s="71"/>
    </row>
    <row r="4273" spans="12:12">
      <c r="L4273" s="71"/>
    </row>
    <row r="4274" spans="12:12">
      <c r="L4274" s="71"/>
    </row>
    <row r="4275" spans="12:12">
      <c r="L4275" s="71"/>
    </row>
    <row r="4276" spans="12:12">
      <c r="L4276" s="71"/>
    </row>
    <row r="4277" spans="12:12">
      <c r="L4277" s="71"/>
    </row>
    <row r="4278" spans="12:12">
      <c r="L4278" s="71"/>
    </row>
    <row r="4279" spans="12:12">
      <c r="L4279" s="71"/>
    </row>
    <row r="4280" spans="12:12">
      <c r="L4280" s="71"/>
    </row>
    <row r="4281" spans="12:12">
      <c r="L4281" s="71"/>
    </row>
    <row r="4282" spans="12:12">
      <c r="L4282" s="71"/>
    </row>
    <row r="4283" spans="12:12">
      <c r="L4283" s="71"/>
    </row>
    <row r="4284" spans="12:12">
      <c r="L4284" s="71"/>
    </row>
    <row r="4285" spans="12:12">
      <c r="L4285" s="71"/>
    </row>
    <row r="4286" spans="12:12">
      <c r="L4286" s="71"/>
    </row>
    <row r="4287" spans="12:12">
      <c r="L4287" s="71"/>
    </row>
    <row r="4288" spans="12:12">
      <c r="L4288" s="71"/>
    </row>
    <row r="4289" spans="12:12">
      <c r="L4289" s="71"/>
    </row>
    <row r="4290" spans="12:12">
      <c r="L4290" s="71"/>
    </row>
    <row r="4291" spans="12:12">
      <c r="L4291" s="71"/>
    </row>
    <row r="4292" spans="12:12">
      <c r="L4292" s="71"/>
    </row>
    <row r="4293" spans="12:12">
      <c r="L4293" s="71"/>
    </row>
    <row r="4294" spans="12:12">
      <c r="L4294" s="71"/>
    </row>
    <row r="4295" spans="12:12">
      <c r="L4295" s="71"/>
    </row>
    <row r="4296" spans="12:12">
      <c r="L4296" s="71"/>
    </row>
    <row r="4297" spans="12:12">
      <c r="L4297" s="71"/>
    </row>
    <row r="4298" spans="12:12">
      <c r="L4298" s="71"/>
    </row>
    <row r="4299" spans="12:12">
      <c r="L4299" s="71"/>
    </row>
    <row r="4300" spans="12:12">
      <c r="L4300" s="71"/>
    </row>
    <row r="4301" spans="12:12">
      <c r="L4301" s="71"/>
    </row>
    <row r="4302" spans="12:12">
      <c r="L4302" s="71"/>
    </row>
    <row r="4303" spans="12:12">
      <c r="L4303" s="71"/>
    </row>
    <row r="4304" spans="12:12">
      <c r="L4304" s="71"/>
    </row>
    <row r="4305" spans="12:12">
      <c r="L4305" s="71"/>
    </row>
    <row r="4306" spans="12:12">
      <c r="L4306" s="71"/>
    </row>
    <row r="4307" spans="12:12">
      <c r="L4307" s="71"/>
    </row>
    <row r="4308" spans="12:12">
      <c r="L4308" s="71"/>
    </row>
    <row r="4309" spans="12:12">
      <c r="L4309" s="71"/>
    </row>
    <row r="4310" spans="12:12">
      <c r="L4310" s="71"/>
    </row>
    <row r="4311" spans="12:12">
      <c r="L4311" s="71"/>
    </row>
    <row r="4312" spans="12:12">
      <c r="L4312" s="71"/>
    </row>
    <row r="4313" spans="12:12">
      <c r="L4313" s="71"/>
    </row>
    <row r="4314" spans="12:12">
      <c r="L4314" s="71"/>
    </row>
    <row r="4315" spans="12:12">
      <c r="L4315" s="71"/>
    </row>
    <row r="4316" spans="12:12">
      <c r="L4316" s="71"/>
    </row>
    <row r="4317" spans="12:12">
      <c r="L4317" s="71"/>
    </row>
    <row r="4318" spans="12:12">
      <c r="L4318" s="71"/>
    </row>
    <row r="4319" spans="12:12">
      <c r="L4319" s="71"/>
    </row>
    <row r="4320" spans="12:12">
      <c r="L4320" s="71"/>
    </row>
    <row r="4321" spans="12:12">
      <c r="L4321" s="71"/>
    </row>
    <row r="4322" spans="12:12">
      <c r="L4322" s="71"/>
    </row>
    <row r="4323" spans="12:12">
      <c r="L4323" s="71"/>
    </row>
    <row r="4324" spans="12:12">
      <c r="L4324" s="71"/>
    </row>
    <row r="4325" spans="12:12">
      <c r="L4325" s="71"/>
    </row>
    <row r="4326" spans="12:12">
      <c r="L4326" s="71"/>
    </row>
    <row r="4327" spans="12:12">
      <c r="L4327" s="71"/>
    </row>
    <row r="4328" spans="12:12">
      <c r="L4328" s="71"/>
    </row>
    <row r="4329" spans="12:12">
      <c r="L4329" s="71"/>
    </row>
    <row r="4330" spans="12:12">
      <c r="L4330" s="71"/>
    </row>
    <row r="4331" spans="12:12">
      <c r="L4331" s="71"/>
    </row>
    <row r="4332" spans="12:12">
      <c r="L4332" s="71"/>
    </row>
    <row r="4333" spans="12:12">
      <c r="L4333" s="71"/>
    </row>
    <row r="4334" spans="12:12">
      <c r="L4334" s="71"/>
    </row>
    <row r="4335" spans="12:12">
      <c r="L4335" s="71"/>
    </row>
    <row r="4336" spans="12:12">
      <c r="L4336" s="71"/>
    </row>
    <row r="4337" spans="12:12">
      <c r="L4337" s="71"/>
    </row>
    <row r="4338" spans="12:12">
      <c r="L4338" s="71"/>
    </row>
    <row r="4339" spans="12:12">
      <c r="L4339" s="71"/>
    </row>
    <row r="4340" spans="12:12">
      <c r="L4340" s="71"/>
    </row>
    <row r="4341" spans="12:12">
      <c r="L4341" s="71"/>
    </row>
    <row r="4342" spans="12:12">
      <c r="L4342" s="71"/>
    </row>
    <row r="4343" spans="12:12">
      <c r="L4343" s="71"/>
    </row>
    <row r="4344" spans="12:12">
      <c r="L4344" s="71"/>
    </row>
    <row r="4345" spans="12:12">
      <c r="L4345" s="71"/>
    </row>
    <row r="4346" spans="12:12">
      <c r="L4346" s="71"/>
    </row>
    <row r="4347" spans="12:12">
      <c r="L4347" s="71"/>
    </row>
    <row r="4348" spans="12:12">
      <c r="L4348" s="71"/>
    </row>
    <row r="4349" spans="12:12">
      <c r="L4349" s="71"/>
    </row>
    <row r="4350" spans="12:12">
      <c r="L4350" s="71"/>
    </row>
    <row r="4351" spans="12:12">
      <c r="L4351" s="71"/>
    </row>
    <row r="4352" spans="12:12">
      <c r="L4352" s="71"/>
    </row>
    <row r="4353" spans="12:12">
      <c r="L4353" s="71"/>
    </row>
    <row r="4354" spans="12:12">
      <c r="L4354" s="71"/>
    </row>
    <row r="4355" spans="12:12">
      <c r="L4355" s="71"/>
    </row>
    <row r="4356" spans="12:12">
      <c r="L4356" s="71"/>
    </row>
    <row r="4357" spans="12:12">
      <c r="L4357" s="71"/>
    </row>
    <row r="4358" spans="12:12">
      <c r="L4358" s="71"/>
    </row>
    <row r="4359" spans="12:12">
      <c r="L4359" s="71"/>
    </row>
    <row r="4360" spans="12:12">
      <c r="L4360" s="71"/>
    </row>
    <row r="4361" spans="12:12">
      <c r="L4361" s="71"/>
    </row>
    <row r="4362" spans="12:12">
      <c r="L4362" s="71"/>
    </row>
    <row r="4363" spans="12:12">
      <c r="L4363" s="71"/>
    </row>
    <row r="4364" spans="12:12">
      <c r="L4364" s="71"/>
    </row>
    <row r="4365" spans="12:12">
      <c r="L4365" s="71"/>
    </row>
    <row r="4366" spans="12:12">
      <c r="L4366" s="71"/>
    </row>
    <row r="4367" spans="12:12">
      <c r="L4367" s="71"/>
    </row>
    <row r="4368" spans="12:12">
      <c r="L4368" s="71"/>
    </row>
    <row r="4369" spans="12:12">
      <c r="L4369" s="71"/>
    </row>
    <row r="4370" spans="12:12">
      <c r="L4370" s="71"/>
    </row>
    <row r="4371" spans="12:12">
      <c r="L4371" s="71"/>
    </row>
    <row r="4372" spans="12:12">
      <c r="L4372" s="71"/>
    </row>
    <row r="4373" spans="12:12">
      <c r="L4373" s="71"/>
    </row>
    <row r="4374" spans="12:12">
      <c r="L4374" s="71"/>
    </row>
    <row r="4375" spans="12:12">
      <c r="L4375" s="71"/>
    </row>
    <row r="4376" spans="12:12">
      <c r="L4376" s="71"/>
    </row>
    <row r="4377" spans="12:12">
      <c r="L4377" s="71"/>
    </row>
    <row r="4378" spans="12:12">
      <c r="L4378" s="71"/>
    </row>
    <row r="4379" spans="12:12">
      <c r="L4379" s="71"/>
    </row>
    <row r="4380" spans="12:12">
      <c r="L4380" s="71"/>
    </row>
    <row r="4381" spans="12:12">
      <c r="L4381" s="71"/>
    </row>
    <row r="4382" spans="12:12">
      <c r="L4382" s="71"/>
    </row>
    <row r="4383" spans="12:12">
      <c r="L4383" s="71"/>
    </row>
    <row r="4384" spans="12:12">
      <c r="L4384" s="71"/>
    </row>
    <row r="4385" spans="12:12">
      <c r="L4385" s="71"/>
    </row>
    <row r="4386" spans="12:12">
      <c r="L4386" s="71"/>
    </row>
    <row r="4387" spans="12:12">
      <c r="L4387" s="71"/>
    </row>
    <row r="4388" spans="12:12">
      <c r="L4388" s="71"/>
    </row>
    <row r="4389" spans="12:12">
      <c r="L4389" s="71"/>
    </row>
    <row r="4390" spans="12:12">
      <c r="L4390" s="71"/>
    </row>
    <row r="4391" spans="12:12">
      <c r="L4391" s="71"/>
    </row>
    <row r="4392" spans="12:12">
      <c r="L4392" s="71"/>
    </row>
    <row r="4393" spans="12:12">
      <c r="L4393" s="71"/>
    </row>
    <row r="4394" spans="12:12">
      <c r="L4394" s="71"/>
    </row>
    <row r="4395" spans="12:12">
      <c r="L4395" s="71"/>
    </row>
    <row r="4396" spans="12:12">
      <c r="L4396" s="71"/>
    </row>
    <row r="4397" spans="12:12">
      <c r="L4397" s="71"/>
    </row>
    <row r="4398" spans="12:12">
      <c r="L4398" s="71"/>
    </row>
    <row r="4399" spans="12:12">
      <c r="L4399" s="71"/>
    </row>
    <row r="4400" spans="12:12">
      <c r="L4400" s="71"/>
    </row>
    <row r="4401" spans="12:12">
      <c r="L4401" s="71"/>
    </row>
    <row r="4402" spans="12:12">
      <c r="L4402" s="71"/>
    </row>
    <row r="4403" spans="12:12">
      <c r="L4403" s="71"/>
    </row>
    <row r="4404" spans="12:12">
      <c r="L4404" s="71"/>
    </row>
    <row r="4405" spans="12:12">
      <c r="L4405" s="71"/>
    </row>
    <row r="4406" spans="12:12">
      <c r="L4406" s="71"/>
    </row>
    <row r="4407" spans="12:12">
      <c r="L4407" s="71"/>
    </row>
    <row r="4408" spans="12:12">
      <c r="L4408" s="71"/>
    </row>
    <row r="4409" spans="12:12">
      <c r="L4409" s="71"/>
    </row>
    <row r="4410" spans="12:12">
      <c r="L4410" s="71"/>
    </row>
    <row r="4411" spans="12:12">
      <c r="L4411" s="71"/>
    </row>
    <row r="4412" spans="12:12">
      <c r="L4412" s="71"/>
    </row>
    <row r="4413" spans="12:12">
      <c r="L4413" s="71"/>
    </row>
    <row r="4414" spans="12:12">
      <c r="L4414" s="71"/>
    </row>
    <row r="4415" spans="12:12">
      <c r="L4415" s="71"/>
    </row>
    <row r="4416" spans="12:12">
      <c r="L4416" s="71"/>
    </row>
    <row r="4417" spans="12:12">
      <c r="L4417" s="71"/>
    </row>
    <row r="4418" spans="12:12">
      <c r="L4418" s="71"/>
    </row>
    <row r="4419" spans="12:12">
      <c r="L4419" s="71"/>
    </row>
    <row r="4420" spans="12:12">
      <c r="L4420" s="71"/>
    </row>
    <row r="4421" spans="12:12">
      <c r="L4421" s="71"/>
    </row>
    <row r="4422" spans="12:12">
      <c r="L4422" s="71"/>
    </row>
    <row r="4423" spans="12:12">
      <c r="L4423" s="71"/>
    </row>
    <row r="4424" spans="12:12">
      <c r="L4424" s="71"/>
    </row>
    <row r="4425" spans="12:12">
      <c r="L4425" s="71"/>
    </row>
    <row r="4426" spans="12:12">
      <c r="L4426" s="71"/>
    </row>
    <row r="4427" spans="12:12">
      <c r="L4427" s="71"/>
    </row>
    <row r="4428" spans="12:12">
      <c r="L4428" s="71"/>
    </row>
    <row r="4429" spans="12:12">
      <c r="L4429" s="71"/>
    </row>
    <row r="4430" spans="12:12">
      <c r="L4430" s="71"/>
    </row>
    <row r="4431" spans="12:12">
      <c r="L4431" s="71"/>
    </row>
    <row r="4432" spans="12:12">
      <c r="L4432" s="71"/>
    </row>
    <row r="4433" spans="12:12">
      <c r="L4433" s="71"/>
    </row>
    <row r="4434" spans="12:12">
      <c r="L4434" s="71"/>
    </row>
    <row r="4435" spans="12:12">
      <c r="L4435" s="71"/>
    </row>
    <row r="4436" spans="12:12">
      <c r="L4436" s="71"/>
    </row>
    <row r="4437" spans="12:12">
      <c r="L4437" s="71"/>
    </row>
    <row r="4438" spans="12:12">
      <c r="L4438" s="71"/>
    </row>
    <row r="4439" spans="12:12">
      <c r="L4439" s="71"/>
    </row>
    <row r="4440" spans="12:12">
      <c r="L4440" s="71"/>
    </row>
    <row r="4441" spans="12:12">
      <c r="L4441" s="71"/>
    </row>
    <row r="4442" spans="12:12">
      <c r="L4442" s="71"/>
    </row>
    <row r="4443" spans="12:12">
      <c r="L4443" s="71"/>
    </row>
    <row r="4444" spans="12:12">
      <c r="L4444" s="71"/>
    </row>
    <row r="4445" spans="12:12">
      <c r="L4445" s="71"/>
    </row>
    <row r="4446" spans="12:12">
      <c r="L4446" s="71"/>
    </row>
    <row r="4447" spans="12:12">
      <c r="L4447" s="71"/>
    </row>
    <row r="4448" spans="12:12">
      <c r="L4448" s="71"/>
    </row>
    <row r="4449" spans="12:12">
      <c r="L4449" s="71"/>
    </row>
    <row r="4450" spans="12:12">
      <c r="L4450" s="71"/>
    </row>
    <row r="4451" spans="12:12">
      <c r="L4451" s="71"/>
    </row>
    <row r="4452" spans="12:12">
      <c r="L4452" s="71"/>
    </row>
    <row r="4453" spans="12:12">
      <c r="L4453" s="71"/>
    </row>
    <row r="4454" spans="12:12">
      <c r="L4454" s="71"/>
    </row>
    <row r="4455" spans="12:12">
      <c r="L4455" s="71"/>
    </row>
    <row r="4456" spans="12:12">
      <c r="L4456" s="71"/>
    </row>
    <row r="4457" spans="12:12">
      <c r="L4457" s="71"/>
    </row>
    <row r="4458" spans="12:12">
      <c r="L4458" s="71"/>
    </row>
    <row r="4459" spans="12:12">
      <c r="L4459" s="71"/>
    </row>
    <row r="4460" spans="12:12">
      <c r="L4460" s="71"/>
    </row>
    <row r="4461" spans="12:12">
      <c r="L4461" s="71"/>
    </row>
    <row r="4462" spans="12:12">
      <c r="L4462" s="71"/>
    </row>
    <row r="4463" spans="12:12">
      <c r="L4463" s="71"/>
    </row>
    <row r="4464" spans="12:12">
      <c r="L4464" s="71"/>
    </row>
    <row r="4465" spans="12:12">
      <c r="L4465" s="71"/>
    </row>
    <row r="4466" spans="12:12">
      <c r="L4466" s="71"/>
    </row>
    <row r="4467" spans="12:12">
      <c r="L4467" s="71"/>
    </row>
    <row r="4468" spans="12:12">
      <c r="L4468" s="71"/>
    </row>
    <row r="4469" spans="12:12">
      <c r="L4469" s="71"/>
    </row>
    <row r="4470" spans="12:12">
      <c r="L4470" s="71"/>
    </row>
    <row r="4471" spans="12:12">
      <c r="L4471" s="71"/>
    </row>
    <row r="4472" spans="12:12">
      <c r="L4472" s="71"/>
    </row>
    <row r="4473" spans="12:12">
      <c r="L4473" s="71"/>
    </row>
    <row r="4474" spans="12:12">
      <c r="L4474" s="71"/>
    </row>
    <row r="4475" spans="12:12">
      <c r="L4475" s="71"/>
    </row>
    <row r="4476" spans="12:12">
      <c r="L4476" s="71"/>
    </row>
    <row r="4477" spans="12:12">
      <c r="L4477" s="71"/>
    </row>
    <row r="4478" spans="12:12">
      <c r="L4478" s="71"/>
    </row>
    <row r="4479" spans="12:12">
      <c r="L4479" s="71"/>
    </row>
    <row r="4480" spans="12:12">
      <c r="L4480" s="71"/>
    </row>
    <row r="4481" spans="12:12">
      <c r="L4481" s="71"/>
    </row>
    <row r="4482" spans="12:12">
      <c r="L4482" s="71"/>
    </row>
    <row r="4483" spans="12:12">
      <c r="L4483" s="71"/>
    </row>
    <row r="4484" spans="12:12">
      <c r="L4484" s="71"/>
    </row>
    <row r="4485" spans="12:12">
      <c r="L4485" s="71"/>
    </row>
    <row r="4486" spans="12:12">
      <c r="L4486" s="71"/>
    </row>
    <row r="4487" spans="12:12">
      <c r="L4487" s="71"/>
    </row>
    <row r="4488" spans="12:12">
      <c r="L4488" s="71"/>
    </row>
    <row r="4489" spans="12:12">
      <c r="L4489" s="71"/>
    </row>
    <row r="4490" spans="12:12">
      <c r="L4490" s="71"/>
    </row>
    <row r="4491" spans="12:12">
      <c r="L4491" s="71"/>
    </row>
    <row r="4492" spans="12:12">
      <c r="L4492" s="71"/>
    </row>
    <row r="4493" spans="12:12">
      <c r="L4493" s="71"/>
    </row>
    <row r="4494" spans="12:12">
      <c r="L4494" s="71"/>
    </row>
    <row r="4495" spans="12:12">
      <c r="L4495" s="71"/>
    </row>
    <row r="4496" spans="12:12">
      <c r="L4496" s="71"/>
    </row>
    <row r="4497" spans="12:12">
      <c r="L4497" s="71"/>
    </row>
    <row r="4498" spans="12:12">
      <c r="L4498" s="71"/>
    </row>
    <row r="4499" spans="12:12">
      <c r="L4499" s="71"/>
    </row>
    <row r="4500" spans="12:12">
      <c r="L4500" s="71"/>
    </row>
    <row r="4501" spans="12:12">
      <c r="L4501" s="71"/>
    </row>
    <row r="4502" spans="12:12">
      <c r="L4502" s="71"/>
    </row>
    <row r="4503" spans="12:12">
      <c r="L4503" s="71"/>
    </row>
    <row r="4504" spans="12:12">
      <c r="L4504" s="71"/>
    </row>
    <row r="4505" spans="12:12">
      <c r="L4505" s="71"/>
    </row>
    <row r="4506" spans="12:12">
      <c r="L4506" s="71"/>
    </row>
    <row r="4507" spans="12:12">
      <c r="L4507" s="71"/>
    </row>
    <row r="4508" spans="12:12">
      <c r="L4508" s="71"/>
    </row>
    <row r="4509" spans="12:12">
      <c r="L4509" s="71"/>
    </row>
    <row r="4510" spans="12:12">
      <c r="L4510" s="71"/>
    </row>
    <row r="4511" spans="12:12">
      <c r="L4511" s="71"/>
    </row>
    <row r="4512" spans="12:12">
      <c r="L4512" s="71"/>
    </row>
    <row r="4513" spans="12:12">
      <c r="L4513" s="71"/>
    </row>
    <row r="4514" spans="12:12">
      <c r="L4514" s="71"/>
    </row>
    <row r="4515" spans="12:12">
      <c r="L4515" s="71"/>
    </row>
    <row r="4516" spans="12:12">
      <c r="L4516" s="71"/>
    </row>
    <row r="4517" spans="12:12">
      <c r="L4517" s="71"/>
    </row>
    <row r="4518" spans="12:12">
      <c r="L4518" s="71"/>
    </row>
    <row r="4519" spans="12:12">
      <c r="L4519" s="71"/>
    </row>
    <row r="4520" spans="12:12">
      <c r="L4520" s="71"/>
    </row>
    <row r="4521" spans="12:12">
      <c r="L4521" s="71"/>
    </row>
    <row r="4522" spans="12:12">
      <c r="L4522" s="71"/>
    </row>
    <row r="4523" spans="12:12">
      <c r="L4523" s="71"/>
    </row>
    <row r="4524" spans="12:12">
      <c r="L4524" s="71"/>
    </row>
    <row r="4525" spans="12:12">
      <c r="L4525" s="71"/>
    </row>
    <row r="4526" spans="12:12">
      <c r="L4526" s="71"/>
    </row>
    <row r="4527" spans="12:12">
      <c r="L4527" s="71"/>
    </row>
    <row r="4528" spans="12:12">
      <c r="L4528" s="71"/>
    </row>
    <row r="4529" spans="12:12">
      <c r="L4529" s="71"/>
    </row>
    <row r="4530" spans="12:12">
      <c r="L4530" s="71"/>
    </row>
    <row r="4531" spans="12:12">
      <c r="L4531" s="71"/>
    </row>
    <row r="4532" spans="12:12">
      <c r="L4532" s="71"/>
    </row>
    <row r="4533" spans="12:12">
      <c r="L4533" s="71"/>
    </row>
    <row r="4534" spans="12:12">
      <c r="L4534" s="71"/>
    </row>
    <row r="4535" spans="12:12">
      <c r="L4535" s="71"/>
    </row>
    <row r="4536" spans="12:12">
      <c r="L4536" s="71"/>
    </row>
    <row r="4537" spans="12:12">
      <c r="L4537" s="71"/>
    </row>
    <row r="4538" spans="12:12">
      <c r="L4538" s="71"/>
    </row>
    <row r="4539" spans="12:12">
      <c r="L4539" s="71"/>
    </row>
    <row r="4540" spans="12:12">
      <c r="L4540" s="71"/>
    </row>
    <row r="4541" spans="12:12">
      <c r="L4541" s="71"/>
    </row>
    <row r="4542" spans="12:12">
      <c r="L4542" s="71"/>
    </row>
    <row r="4543" spans="12:12">
      <c r="L4543" s="71"/>
    </row>
    <row r="4544" spans="12:12">
      <c r="L4544" s="71"/>
    </row>
    <row r="4545" spans="12:12">
      <c r="L4545" s="71"/>
    </row>
    <row r="4546" spans="12:12">
      <c r="L4546" s="71"/>
    </row>
    <row r="4547" spans="12:12">
      <c r="L4547" s="71"/>
    </row>
    <row r="4548" spans="12:12">
      <c r="L4548" s="71"/>
    </row>
    <row r="4549" spans="12:12">
      <c r="L4549" s="71"/>
    </row>
    <row r="4550" spans="12:12">
      <c r="L4550" s="71"/>
    </row>
    <row r="4551" spans="12:12">
      <c r="L4551" s="71"/>
    </row>
    <row r="4552" spans="12:12">
      <c r="L4552" s="71"/>
    </row>
    <row r="4553" spans="12:12">
      <c r="L4553" s="71"/>
    </row>
    <row r="4554" spans="12:12">
      <c r="L4554" s="71"/>
    </row>
    <row r="4555" spans="12:12">
      <c r="L4555" s="71"/>
    </row>
    <row r="4556" spans="12:12">
      <c r="L4556" s="71"/>
    </row>
    <row r="4557" spans="12:12">
      <c r="L4557" s="71"/>
    </row>
    <row r="4558" spans="12:12">
      <c r="L4558" s="71"/>
    </row>
    <row r="4559" spans="12:12">
      <c r="L4559" s="71"/>
    </row>
    <row r="4560" spans="12:12">
      <c r="L4560" s="71"/>
    </row>
    <row r="4561" spans="12:12">
      <c r="L4561" s="71"/>
    </row>
    <row r="4562" spans="12:12">
      <c r="L4562" s="71"/>
    </row>
    <row r="4563" spans="12:12">
      <c r="L4563" s="71"/>
    </row>
    <row r="4564" spans="12:12">
      <c r="L4564" s="71"/>
    </row>
    <row r="4565" spans="12:12">
      <c r="L4565" s="71"/>
    </row>
    <row r="4566" spans="12:12">
      <c r="L4566" s="71"/>
    </row>
    <row r="4567" spans="12:12">
      <c r="L4567" s="71"/>
    </row>
    <row r="4568" spans="12:12">
      <c r="L4568" s="71"/>
    </row>
    <row r="4569" spans="12:12">
      <c r="L4569" s="71"/>
    </row>
    <row r="4570" spans="12:12">
      <c r="L4570" s="71"/>
    </row>
    <row r="4571" spans="12:12">
      <c r="L4571" s="71"/>
    </row>
    <row r="4572" spans="12:12">
      <c r="L4572" s="71"/>
    </row>
    <row r="4573" spans="12:12">
      <c r="L4573" s="71"/>
    </row>
    <row r="4574" spans="12:12">
      <c r="L4574" s="71"/>
    </row>
    <row r="4575" spans="12:12">
      <c r="L4575" s="71"/>
    </row>
    <row r="4576" spans="12:12">
      <c r="L4576" s="71"/>
    </row>
    <row r="4577" spans="12:12">
      <c r="L4577" s="71"/>
    </row>
    <row r="4578" spans="12:12">
      <c r="L4578" s="71"/>
    </row>
    <row r="4579" spans="12:12">
      <c r="L4579" s="71"/>
    </row>
    <row r="4580" spans="12:12">
      <c r="L4580" s="71"/>
    </row>
    <row r="4581" spans="12:12">
      <c r="L4581" s="71"/>
    </row>
    <row r="4582" spans="12:12">
      <c r="L4582" s="71"/>
    </row>
    <row r="4583" spans="12:12">
      <c r="L4583" s="71"/>
    </row>
    <row r="4584" spans="12:12">
      <c r="L4584" s="71"/>
    </row>
    <row r="4585" spans="12:12">
      <c r="L4585" s="71"/>
    </row>
    <row r="4586" spans="12:12">
      <c r="L4586" s="71"/>
    </row>
    <row r="4587" spans="12:12">
      <c r="L4587" s="71"/>
    </row>
    <row r="4588" spans="12:12">
      <c r="L4588" s="71"/>
    </row>
    <row r="4589" spans="12:12">
      <c r="L4589" s="71"/>
    </row>
    <row r="4590" spans="12:12">
      <c r="L4590" s="71"/>
    </row>
    <row r="4591" spans="12:12">
      <c r="L4591" s="71"/>
    </row>
    <row r="4592" spans="12:12">
      <c r="L4592" s="71"/>
    </row>
    <row r="4593" spans="12:12">
      <c r="L4593" s="71"/>
    </row>
    <row r="4594" spans="12:12">
      <c r="L4594" s="71"/>
    </row>
    <row r="4595" spans="12:12">
      <c r="L4595" s="71"/>
    </row>
    <row r="4596" spans="12:12">
      <c r="L4596" s="71"/>
    </row>
    <row r="4597" spans="12:12">
      <c r="L4597" s="71"/>
    </row>
    <row r="4598" spans="12:12">
      <c r="L4598" s="71"/>
    </row>
    <row r="4599" spans="12:12">
      <c r="L4599" s="71"/>
    </row>
    <row r="4600" spans="12:12">
      <c r="L4600" s="71"/>
    </row>
    <row r="4601" spans="12:12">
      <c r="L4601" s="71"/>
    </row>
    <row r="4602" spans="12:12">
      <c r="L4602" s="71"/>
    </row>
    <row r="4603" spans="12:12">
      <c r="L4603" s="71"/>
    </row>
    <row r="4604" spans="12:12">
      <c r="L4604" s="71"/>
    </row>
    <row r="4605" spans="12:12">
      <c r="L4605" s="71"/>
    </row>
    <row r="4606" spans="12:12">
      <c r="L4606" s="71"/>
    </row>
    <row r="4607" spans="12:12">
      <c r="L4607" s="71"/>
    </row>
    <row r="4608" spans="12:12">
      <c r="L4608" s="71"/>
    </row>
    <row r="4609" spans="12:12">
      <c r="L4609" s="71"/>
    </row>
    <row r="4610" spans="12:12">
      <c r="L4610" s="71"/>
    </row>
    <row r="4611" spans="12:12">
      <c r="L4611" s="71"/>
    </row>
    <row r="4612" spans="12:12">
      <c r="L4612" s="71"/>
    </row>
    <row r="4613" spans="12:12">
      <c r="L4613" s="71"/>
    </row>
    <row r="4614" spans="12:12">
      <c r="L4614" s="71"/>
    </row>
    <row r="4615" spans="12:12">
      <c r="L4615" s="71"/>
    </row>
    <row r="4616" spans="12:12">
      <c r="L4616" s="71"/>
    </row>
    <row r="4617" spans="12:12">
      <c r="L4617" s="71"/>
    </row>
    <row r="4618" spans="12:12">
      <c r="L4618" s="71"/>
    </row>
    <row r="4619" spans="12:12">
      <c r="L4619" s="71"/>
    </row>
    <row r="4620" spans="12:12">
      <c r="L4620" s="71"/>
    </row>
    <row r="4621" spans="12:12">
      <c r="L4621" s="71"/>
    </row>
    <row r="4622" spans="12:12">
      <c r="L4622" s="71"/>
    </row>
    <row r="4623" spans="12:12">
      <c r="L4623" s="71"/>
    </row>
    <row r="4624" spans="12:12">
      <c r="L4624" s="71"/>
    </row>
    <row r="4625" spans="12:12">
      <c r="L4625" s="71"/>
    </row>
    <row r="4626" spans="12:12">
      <c r="L4626" s="71"/>
    </row>
    <row r="4627" spans="12:12">
      <c r="L4627" s="71"/>
    </row>
    <row r="4628" spans="12:12">
      <c r="L4628" s="71"/>
    </row>
    <row r="4629" spans="12:12">
      <c r="L4629" s="71"/>
    </row>
    <row r="4630" spans="12:12">
      <c r="L4630" s="71"/>
    </row>
    <row r="4631" spans="12:12">
      <c r="L4631" s="71"/>
    </row>
    <row r="4632" spans="12:12">
      <c r="L4632" s="71"/>
    </row>
    <row r="4633" spans="12:12">
      <c r="L4633" s="71"/>
    </row>
    <row r="4634" spans="12:12">
      <c r="L4634" s="71"/>
    </row>
    <row r="4635" spans="12:12">
      <c r="L4635" s="71"/>
    </row>
    <row r="4636" spans="12:12">
      <c r="L4636" s="71"/>
    </row>
    <row r="4637" spans="12:12">
      <c r="L4637" s="71"/>
    </row>
    <row r="4638" spans="12:12">
      <c r="L4638" s="71"/>
    </row>
    <row r="4639" spans="12:12">
      <c r="L4639" s="71"/>
    </row>
    <row r="4640" spans="12:12">
      <c r="L4640" s="71"/>
    </row>
    <row r="4641" spans="12:12">
      <c r="L4641" s="71"/>
    </row>
    <row r="4642" spans="12:12">
      <c r="L4642" s="71"/>
    </row>
    <row r="4643" spans="12:12">
      <c r="L4643" s="71"/>
    </row>
    <row r="4644" spans="12:12">
      <c r="L4644" s="71"/>
    </row>
    <row r="4645" spans="12:12">
      <c r="L4645" s="71"/>
    </row>
    <row r="4646" spans="12:12">
      <c r="L4646" s="71"/>
    </row>
    <row r="4647" spans="12:12">
      <c r="L4647" s="71"/>
    </row>
    <row r="4648" spans="12:12">
      <c r="L4648" s="71"/>
    </row>
    <row r="4649" spans="12:12">
      <c r="L4649" s="71"/>
    </row>
    <row r="4650" spans="12:12">
      <c r="L4650" s="71"/>
    </row>
    <row r="4651" spans="12:12">
      <c r="L4651" s="71"/>
    </row>
    <row r="4652" spans="12:12">
      <c r="L4652" s="71"/>
    </row>
    <row r="4653" spans="12:12">
      <c r="L4653" s="71"/>
    </row>
    <row r="4654" spans="12:12">
      <c r="L4654" s="71"/>
    </row>
    <row r="4655" spans="12:12">
      <c r="L4655" s="71"/>
    </row>
    <row r="4656" spans="12:12">
      <c r="L4656" s="71"/>
    </row>
    <row r="4657" spans="12:12">
      <c r="L4657" s="71"/>
    </row>
    <row r="4658" spans="12:12">
      <c r="L4658" s="71"/>
    </row>
    <row r="4659" spans="12:12">
      <c r="L4659" s="71"/>
    </row>
    <row r="4660" spans="12:12">
      <c r="L4660" s="71"/>
    </row>
    <row r="4661" spans="12:12">
      <c r="L4661" s="71"/>
    </row>
    <row r="4662" spans="12:12">
      <c r="L4662" s="71"/>
    </row>
    <row r="4663" spans="12:12">
      <c r="L4663" s="71"/>
    </row>
    <row r="4664" spans="12:12">
      <c r="L4664" s="71"/>
    </row>
    <row r="4665" spans="12:12">
      <c r="L4665" s="71"/>
    </row>
    <row r="4666" spans="12:12">
      <c r="L4666" s="71"/>
    </row>
    <row r="4667" spans="12:12">
      <c r="L4667" s="71"/>
    </row>
    <row r="4668" spans="12:12">
      <c r="L4668" s="71"/>
    </row>
    <row r="4669" spans="12:12">
      <c r="L4669" s="71"/>
    </row>
    <row r="4670" spans="12:12">
      <c r="L4670" s="71"/>
    </row>
    <row r="4671" spans="12:12">
      <c r="L4671" s="71"/>
    </row>
    <row r="4672" spans="12:12">
      <c r="L4672" s="71"/>
    </row>
    <row r="4673" spans="12:12">
      <c r="L4673" s="71"/>
    </row>
    <row r="4674" spans="12:12">
      <c r="L4674" s="71"/>
    </row>
    <row r="4675" spans="12:12">
      <c r="L4675" s="71"/>
    </row>
    <row r="4676" spans="12:12">
      <c r="L4676" s="71"/>
    </row>
    <row r="4677" spans="12:12">
      <c r="L4677" s="71"/>
    </row>
    <row r="4678" spans="12:12">
      <c r="L4678" s="71"/>
    </row>
    <row r="4679" spans="12:12">
      <c r="L4679" s="71"/>
    </row>
    <row r="4680" spans="12:12">
      <c r="L4680" s="71"/>
    </row>
    <row r="4681" spans="12:12">
      <c r="L4681" s="71"/>
    </row>
    <row r="4682" spans="12:12">
      <c r="L4682" s="71"/>
    </row>
    <row r="4683" spans="12:12">
      <c r="L4683" s="71"/>
    </row>
    <row r="4684" spans="12:12">
      <c r="L4684" s="71"/>
    </row>
    <row r="4685" spans="12:12">
      <c r="L4685" s="71"/>
    </row>
    <row r="4686" spans="12:12">
      <c r="L4686" s="71"/>
    </row>
    <row r="4687" spans="12:12">
      <c r="L4687" s="71"/>
    </row>
    <row r="4688" spans="12:12">
      <c r="L4688" s="71"/>
    </row>
    <row r="4689" spans="12:12">
      <c r="L4689" s="71"/>
    </row>
    <row r="4690" spans="12:12">
      <c r="L4690" s="71"/>
    </row>
    <row r="4691" spans="12:12">
      <c r="L4691" s="71"/>
    </row>
    <row r="4692" spans="12:12">
      <c r="L4692" s="71"/>
    </row>
    <row r="4693" spans="12:12">
      <c r="L4693" s="71"/>
    </row>
    <row r="4694" spans="12:12">
      <c r="L4694" s="71"/>
    </row>
    <row r="4695" spans="12:12">
      <c r="L4695" s="71"/>
    </row>
    <row r="4696" spans="12:12">
      <c r="L4696" s="71"/>
    </row>
    <row r="4697" spans="12:12">
      <c r="L4697" s="71"/>
    </row>
    <row r="4698" spans="12:12">
      <c r="L4698" s="71"/>
    </row>
    <row r="4699" spans="12:12">
      <c r="L4699" s="71"/>
    </row>
    <row r="4700" spans="12:12">
      <c r="L4700" s="71"/>
    </row>
    <row r="4701" spans="12:12">
      <c r="L4701" s="71"/>
    </row>
    <row r="4702" spans="12:12">
      <c r="L4702" s="71"/>
    </row>
    <row r="4703" spans="12:12">
      <c r="L4703" s="71"/>
    </row>
    <row r="4704" spans="12:12">
      <c r="L4704" s="71"/>
    </row>
    <row r="4705" spans="12:12">
      <c r="L4705" s="71"/>
    </row>
    <row r="4706" spans="12:12">
      <c r="L4706" s="71"/>
    </row>
    <row r="4707" spans="12:12">
      <c r="L4707" s="71"/>
    </row>
    <row r="4708" spans="12:12">
      <c r="L4708" s="71"/>
    </row>
    <row r="4709" spans="12:12">
      <c r="L4709" s="71"/>
    </row>
    <row r="4710" spans="12:12">
      <c r="L4710" s="71"/>
    </row>
    <row r="4711" spans="12:12">
      <c r="L4711" s="71"/>
    </row>
    <row r="4712" spans="12:12">
      <c r="L4712" s="71"/>
    </row>
    <row r="4713" spans="12:12">
      <c r="L4713" s="71"/>
    </row>
    <row r="4714" spans="12:12">
      <c r="L4714" s="71"/>
    </row>
    <row r="4715" spans="12:12">
      <c r="L4715" s="71"/>
    </row>
    <row r="4716" spans="12:12">
      <c r="L4716" s="71"/>
    </row>
    <row r="4717" spans="12:12">
      <c r="L4717" s="71"/>
    </row>
    <row r="4718" spans="12:12">
      <c r="L4718" s="71"/>
    </row>
    <row r="4719" spans="12:12">
      <c r="L4719" s="71"/>
    </row>
    <row r="4720" spans="12:12">
      <c r="L4720" s="71"/>
    </row>
    <row r="4721" spans="12:12">
      <c r="L4721" s="71"/>
    </row>
    <row r="4722" spans="12:12">
      <c r="L4722" s="71"/>
    </row>
    <row r="4723" spans="12:12">
      <c r="L4723" s="71"/>
    </row>
    <row r="4724" spans="12:12">
      <c r="L4724" s="71"/>
    </row>
    <row r="4725" spans="12:12">
      <c r="L4725" s="71"/>
    </row>
    <row r="4726" spans="12:12">
      <c r="L4726" s="71"/>
    </row>
    <row r="4727" spans="12:12">
      <c r="L4727" s="71"/>
    </row>
    <row r="4728" spans="12:12">
      <c r="L4728" s="71"/>
    </row>
    <row r="4729" spans="12:12">
      <c r="L4729" s="71"/>
    </row>
    <row r="4730" spans="12:12">
      <c r="L4730" s="71"/>
    </row>
    <row r="4731" spans="12:12">
      <c r="L4731" s="71"/>
    </row>
    <row r="4732" spans="12:12">
      <c r="L4732" s="71"/>
    </row>
    <row r="4733" spans="12:12">
      <c r="L4733" s="71"/>
    </row>
    <row r="4734" spans="12:12">
      <c r="L4734" s="71"/>
    </row>
    <row r="4735" spans="12:12">
      <c r="L4735" s="71"/>
    </row>
    <row r="4736" spans="12:12">
      <c r="L4736" s="71"/>
    </row>
    <row r="4737" spans="12:12">
      <c r="L4737" s="71"/>
    </row>
    <row r="4738" spans="12:12">
      <c r="L4738" s="71"/>
    </row>
    <row r="4739" spans="12:12">
      <c r="L4739" s="71"/>
    </row>
    <row r="4740" spans="12:12">
      <c r="L4740" s="71"/>
    </row>
    <row r="4741" spans="12:12">
      <c r="L4741" s="71"/>
    </row>
    <row r="4742" spans="12:12">
      <c r="L4742" s="71"/>
    </row>
    <row r="4743" spans="12:12">
      <c r="L4743" s="71"/>
    </row>
    <row r="4744" spans="12:12">
      <c r="L4744" s="71"/>
    </row>
    <row r="4745" spans="12:12">
      <c r="L4745" s="71"/>
    </row>
    <row r="4746" spans="12:12">
      <c r="L4746" s="71"/>
    </row>
    <row r="4747" spans="12:12">
      <c r="L4747" s="71"/>
    </row>
    <row r="4748" spans="12:12">
      <c r="L4748" s="71"/>
    </row>
    <row r="4749" spans="12:12">
      <c r="L4749" s="71"/>
    </row>
    <row r="4750" spans="12:12">
      <c r="L4750" s="71"/>
    </row>
    <row r="4751" spans="12:12">
      <c r="L4751" s="71"/>
    </row>
    <row r="4752" spans="12:12">
      <c r="L4752" s="71"/>
    </row>
    <row r="4753" spans="12:12">
      <c r="L4753" s="71"/>
    </row>
    <row r="4754" spans="12:12">
      <c r="L4754" s="71"/>
    </row>
    <row r="4755" spans="12:12">
      <c r="L4755" s="71"/>
    </row>
    <row r="4756" spans="12:12">
      <c r="L4756" s="71"/>
    </row>
    <row r="4757" spans="12:12">
      <c r="L4757" s="71"/>
    </row>
    <row r="4758" spans="12:12">
      <c r="L4758" s="71"/>
    </row>
    <row r="4759" spans="12:12">
      <c r="L4759" s="71"/>
    </row>
    <row r="4760" spans="12:12">
      <c r="L4760" s="71"/>
    </row>
    <row r="4761" spans="12:12">
      <c r="L4761" s="71"/>
    </row>
    <row r="4762" spans="12:12">
      <c r="L4762" s="71"/>
    </row>
    <row r="4763" spans="12:12">
      <c r="L4763" s="71"/>
    </row>
    <row r="4764" spans="12:12">
      <c r="L4764" s="71"/>
    </row>
    <row r="4765" spans="12:12">
      <c r="L4765" s="71"/>
    </row>
    <row r="4766" spans="12:12">
      <c r="L4766" s="71"/>
    </row>
    <row r="4767" spans="12:12">
      <c r="L4767" s="71"/>
    </row>
    <row r="4768" spans="12:12">
      <c r="L4768" s="71"/>
    </row>
    <row r="4769" spans="12:12">
      <c r="L4769" s="71"/>
    </row>
    <row r="4770" spans="12:12">
      <c r="L4770" s="71"/>
    </row>
    <row r="4771" spans="12:12">
      <c r="L4771" s="71"/>
    </row>
    <row r="4772" spans="12:12">
      <c r="L4772" s="71"/>
    </row>
    <row r="4773" spans="12:12">
      <c r="L4773" s="71"/>
    </row>
    <row r="4774" spans="12:12">
      <c r="L4774" s="71"/>
    </row>
    <row r="4775" spans="12:12">
      <c r="L4775" s="71"/>
    </row>
    <row r="4776" spans="12:12">
      <c r="L4776" s="71"/>
    </row>
    <row r="4777" spans="12:12">
      <c r="L4777" s="71"/>
    </row>
    <row r="4778" spans="12:12">
      <c r="L4778" s="71"/>
    </row>
    <row r="4779" spans="12:12">
      <c r="L4779" s="71"/>
    </row>
    <row r="4780" spans="12:12">
      <c r="L4780" s="71"/>
    </row>
    <row r="4781" spans="12:12">
      <c r="L4781" s="71"/>
    </row>
    <row r="4782" spans="12:12">
      <c r="L4782" s="71"/>
    </row>
    <row r="4783" spans="12:12">
      <c r="L4783" s="71"/>
    </row>
    <row r="4784" spans="12:12">
      <c r="L4784" s="71"/>
    </row>
    <row r="4785" spans="12:12">
      <c r="L4785" s="71"/>
    </row>
    <row r="4786" spans="12:12">
      <c r="L4786" s="71"/>
    </row>
    <row r="4787" spans="12:12">
      <c r="L4787" s="71"/>
    </row>
    <row r="4788" spans="12:12">
      <c r="L4788" s="71"/>
    </row>
    <row r="4789" spans="12:12">
      <c r="L4789" s="71"/>
    </row>
    <row r="4790" spans="12:12">
      <c r="L4790" s="71"/>
    </row>
    <row r="4791" spans="12:12">
      <c r="L4791" s="71"/>
    </row>
    <row r="4792" spans="12:12">
      <c r="L4792" s="71"/>
    </row>
    <row r="4793" spans="12:12">
      <c r="L4793" s="71"/>
    </row>
    <row r="4794" spans="12:12">
      <c r="L4794" s="71"/>
    </row>
    <row r="4795" spans="12:12">
      <c r="L4795" s="71"/>
    </row>
    <row r="4796" spans="12:12">
      <c r="L4796" s="71"/>
    </row>
    <row r="4797" spans="12:12">
      <c r="L4797" s="71"/>
    </row>
    <row r="4798" spans="12:12">
      <c r="L4798" s="71"/>
    </row>
    <row r="4799" spans="12:12">
      <c r="L4799" s="71"/>
    </row>
    <row r="4800" spans="12:12">
      <c r="L4800" s="71"/>
    </row>
    <row r="4801" spans="12:12">
      <c r="L4801" s="71"/>
    </row>
    <row r="4802" spans="12:12">
      <c r="L4802" s="71"/>
    </row>
    <row r="4803" spans="12:12">
      <c r="L4803" s="71"/>
    </row>
    <row r="4804" spans="12:12">
      <c r="L4804" s="71"/>
    </row>
    <row r="4805" spans="12:12">
      <c r="L4805" s="71"/>
    </row>
    <row r="4806" spans="12:12">
      <c r="L4806" s="71"/>
    </row>
    <row r="4807" spans="12:12">
      <c r="L4807" s="71"/>
    </row>
    <row r="4808" spans="12:12">
      <c r="L4808" s="71"/>
    </row>
    <row r="4809" spans="12:12">
      <c r="L4809" s="71"/>
    </row>
    <row r="4810" spans="12:12">
      <c r="L4810" s="71"/>
    </row>
    <row r="4811" spans="12:12">
      <c r="L4811" s="71"/>
    </row>
    <row r="4812" spans="12:12">
      <c r="L4812" s="71"/>
    </row>
    <row r="4813" spans="12:12">
      <c r="L4813" s="71"/>
    </row>
    <row r="4814" spans="12:12">
      <c r="L4814" s="71"/>
    </row>
    <row r="4815" spans="12:12">
      <c r="L4815" s="71"/>
    </row>
    <row r="4816" spans="12:12">
      <c r="L4816" s="71"/>
    </row>
    <row r="4817" spans="12:12">
      <c r="L4817" s="71"/>
    </row>
    <row r="4818" spans="12:12">
      <c r="L4818" s="71"/>
    </row>
    <row r="4819" spans="12:12">
      <c r="L4819" s="71"/>
    </row>
    <row r="4820" spans="12:12">
      <c r="L4820" s="71"/>
    </row>
    <row r="4821" spans="12:12">
      <c r="L4821" s="71"/>
    </row>
    <row r="4822" spans="12:12">
      <c r="L4822" s="71"/>
    </row>
    <row r="4823" spans="12:12">
      <c r="L4823" s="71"/>
    </row>
    <row r="4824" spans="12:12">
      <c r="L4824" s="71"/>
    </row>
    <row r="4825" spans="12:12">
      <c r="L4825" s="71"/>
    </row>
    <row r="4826" spans="12:12">
      <c r="L4826" s="71"/>
    </row>
    <row r="4827" spans="12:12">
      <c r="L4827" s="71"/>
    </row>
    <row r="4828" spans="12:12">
      <c r="L4828" s="71"/>
    </row>
    <row r="4829" spans="12:12">
      <c r="L4829" s="71"/>
    </row>
    <row r="4830" spans="12:12">
      <c r="L4830" s="71"/>
    </row>
    <row r="4831" spans="12:12">
      <c r="L4831" s="71"/>
    </row>
    <row r="4832" spans="12:12">
      <c r="L4832" s="71"/>
    </row>
    <row r="4833" spans="12:12">
      <c r="L4833" s="71"/>
    </row>
    <row r="4834" spans="12:12">
      <c r="L4834" s="71"/>
    </row>
    <row r="4835" spans="12:12">
      <c r="L4835" s="71"/>
    </row>
    <row r="4836" spans="12:12">
      <c r="L4836" s="71"/>
    </row>
    <row r="4837" spans="12:12">
      <c r="L4837" s="71"/>
    </row>
    <row r="4838" spans="12:12">
      <c r="L4838" s="71"/>
    </row>
    <row r="4839" spans="12:12">
      <c r="L4839" s="71"/>
    </row>
    <row r="4840" spans="12:12">
      <c r="L4840" s="71"/>
    </row>
    <row r="4841" spans="12:12">
      <c r="L4841" s="71"/>
    </row>
    <row r="4842" spans="12:12">
      <c r="L4842" s="71"/>
    </row>
    <row r="4843" spans="12:12">
      <c r="L4843" s="71"/>
    </row>
    <row r="4844" spans="12:12">
      <c r="L4844" s="71"/>
    </row>
    <row r="4845" spans="12:12">
      <c r="L4845" s="71"/>
    </row>
    <row r="4846" spans="12:12">
      <c r="L4846" s="71"/>
    </row>
    <row r="4847" spans="12:12">
      <c r="L4847" s="71"/>
    </row>
    <row r="4848" spans="12:12">
      <c r="L4848" s="71"/>
    </row>
    <row r="4849" spans="12:12">
      <c r="L4849" s="71"/>
    </row>
    <row r="4850" spans="12:12">
      <c r="L4850" s="71"/>
    </row>
    <row r="4851" spans="12:12">
      <c r="L4851" s="71"/>
    </row>
    <row r="4852" spans="12:12">
      <c r="L4852" s="71"/>
    </row>
    <row r="4853" spans="12:12">
      <c r="L4853" s="71"/>
    </row>
    <row r="4854" spans="12:12">
      <c r="L4854" s="71"/>
    </row>
    <row r="4855" spans="12:12">
      <c r="L4855" s="71"/>
    </row>
    <row r="4856" spans="12:12">
      <c r="L4856" s="71"/>
    </row>
    <row r="4857" spans="12:12">
      <c r="L4857" s="71"/>
    </row>
    <row r="4858" spans="12:12">
      <c r="L4858" s="71"/>
    </row>
    <row r="4859" spans="12:12">
      <c r="L4859" s="71"/>
    </row>
    <row r="4860" spans="12:12">
      <c r="L4860" s="71"/>
    </row>
    <row r="4861" spans="12:12">
      <c r="L4861" s="71"/>
    </row>
    <row r="4862" spans="12:12">
      <c r="L4862" s="71"/>
    </row>
    <row r="4863" spans="12:12">
      <c r="L4863" s="71"/>
    </row>
    <row r="4864" spans="12:12">
      <c r="L4864" s="71"/>
    </row>
    <row r="4865" spans="12:12">
      <c r="L4865" s="71"/>
    </row>
    <row r="4866" spans="12:12">
      <c r="L4866" s="71"/>
    </row>
    <row r="4867" spans="12:12">
      <c r="L4867" s="71"/>
    </row>
    <row r="4868" spans="12:12">
      <c r="L4868" s="71"/>
    </row>
    <row r="4869" spans="12:12">
      <c r="L4869" s="71"/>
    </row>
    <row r="4870" spans="12:12">
      <c r="L4870" s="71"/>
    </row>
    <row r="4871" spans="12:12">
      <c r="L4871" s="71"/>
    </row>
    <row r="4872" spans="12:12">
      <c r="L4872" s="71"/>
    </row>
    <row r="4873" spans="12:12">
      <c r="L4873" s="71"/>
    </row>
    <row r="4874" spans="12:12">
      <c r="L4874" s="71"/>
    </row>
    <row r="4875" spans="12:12">
      <c r="L4875" s="71"/>
    </row>
    <row r="4876" spans="12:12">
      <c r="L4876" s="71"/>
    </row>
    <row r="4877" spans="12:12">
      <c r="L4877" s="71"/>
    </row>
    <row r="4878" spans="12:12">
      <c r="L4878" s="71"/>
    </row>
    <row r="4879" spans="12:12">
      <c r="L4879" s="71"/>
    </row>
    <row r="4880" spans="12:12">
      <c r="L4880" s="71"/>
    </row>
    <row r="4881" spans="12:12">
      <c r="L4881" s="71"/>
    </row>
    <row r="4882" spans="12:12">
      <c r="L4882" s="71"/>
    </row>
    <row r="4883" spans="12:12">
      <c r="L4883" s="71"/>
    </row>
    <row r="4884" spans="12:12">
      <c r="L4884" s="71"/>
    </row>
    <row r="4885" spans="12:12">
      <c r="L4885" s="71"/>
    </row>
    <row r="4886" spans="12:12">
      <c r="L4886" s="71"/>
    </row>
    <row r="4887" spans="12:12">
      <c r="L4887" s="71"/>
    </row>
    <row r="4888" spans="12:12">
      <c r="L4888" s="71"/>
    </row>
    <row r="4889" spans="12:12">
      <c r="L4889" s="71"/>
    </row>
    <row r="4890" spans="12:12">
      <c r="L4890" s="71"/>
    </row>
    <row r="4891" spans="12:12">
      <c r="L4891" s="71"/>
    </row>
    <row r="4892" spans="12:12">
      <c r="L4892" s="71"/>
    </row>
    <row r="4893" spans="12:12">
      <c r="L4893" s="71"/>
    </row>
    <row r="4894" spans="12:12">
      <c r="L4894" s="71"/>
    </row>
    <row r="4895" spans="12:12">
      <c r="L4895" s="71"/>
    </row>
    <row r="4896" spans="12:12">
      <c r="L4896" s="71"/>
    </row>
    <row r="4897" spans="12:12">
      <c r="L4897" s="71"/>
    </row>
    <row r="4898" spans="12:12">
      <c r="L4898" s="71"/>
    </row>
    <row r="4899" spans="12:12">
      <c r="L4899" s="71"/>
    </row>
    <row r="4900" spans="12:12">
      <c r="L4900" s="71"/>
    </row>
    <row r="4901" spans="12:12">
      <c r="L4901" s="71"/>
    </row>
    <row r="4902" spans="12:12">
      <c r="L4902" s="71"/>
    </row>
    <row r="4903" spans="12:12">
      <c r="L4903" s="71"/>
    </row>
    <row r="4904" spans="12:12">
      <c r="L4904" s="71"/>
    </row>
    <row r="4905" spans="12:12">
      <c r="L4905" s="71"/>
    </row>
    <row r="4906" spans="12:12">
      <c r="L4906" s="71"/>
    </row>
    <row r="4907" spans="12:12">
      <c r="L4907" s="71"/>
    </row>
    <row r="4908" spans="12:12">
      <c r="L4908" s="71"/>
    </row>
    <row r="4909" spans="12:12">
      <c r="L4909" s="71"/>
    </row>
    <row r="4910" spans="12:12">
      <c r="L4910" s="71"/>
    </row>
    <row r="4911" spans="12:12">
      <c r="L4911" s="71"/>
    </row>
    <row r="4912" spans="12:12">
      <c r="L4912" s="71"/>
    </row>
    <row r="4913" spans="12:12">
      <c r="L4913" s="71"/>
    </row>
    <row r="4914" spans="12:12">
      <c r="L4914" s="71"/>
    </row>
    <row r="4915" spans="12:12">
      <c r="L4915" s="71"/>
    </row>
    <row r="4916" spans="12:12">
      <c r="L4916" s="71"/>
    </row>
    <row r="4917" spans="12:12">
      <c r="L4917" s="71"/>
    </row>
    <row r="4918" spans="12:12">
      <c r="L4918" s="71"/>
    </row>
    <row r="4919" spans="12:12">
      <c r="L4919" s="71"/>
    </row>
    <row r="4920" spans="12:12">
      <c r="L4920" s="71"/>
    </row>
    <row r="4921" spans="12:12">
      <c r="L4921" s="71"/>
    </row>
    <row r="4922" spans="12:12">
      <c r="L4922" s="71"/>
    </row>
    <row r="4923" spans="12:12">
      <c r="L4923" s="71"/>
    </row>
    <row r="4924" spans="12:12">
      <c r="L4924" s="71"/>
    </row>
    <row r="4925" spans="12:12">
      <c r="L4925" s="71"/>
    </row>
    <row r="4926" spans="12:12">
      <c r="L4926" s="71"/>
    </row>
    <row r="4927" spans="12:12">
      <c r="L4927" s="71"/>
    </row>
    <row r="4928" spans="12:12">
      <c r="L4928" s="71"/>
    </row>
    <row r="4929" spans="12:12">
      <c r="L4929" s="71"/>
    </row>
    <row r="4930" spans="12:12">
      <c r="L4930" s="71"/>
    </row>
    <row r="4931" spans="12:12">
      <c r="L4931" s="71"/>
    </row>
    <row r="4932" spans="12:12">
      <c r="L4932" s="71"/>
    </row>
    <row r="4933" spans="12:12">
      <c r="L4933" s="71"/>
    </row>
    <row r="4934" spans="12:12">
      <c r="L4934" s="71"/>
    </row>
    <row r="4935" spans="12:12">
      <c r="L4935" s="71"/>
    </row>
    <row r="4936" spans="12:12">
      <c r="L4936" s="71"/>
    </row>
    <row r="4937" spans="12:12">
      <c r="L4937" s="71"/>
    </row>
    <row r="4938" spans="12:12">
      <c r="L4938" s="71"/>
    </row>
    <row r="4939" spans="12:12">
      <c r="L4939" s="71"/>
    </row>
    <row r="4940" spans="12:12">
      <c r="L4940" s="71"/>
    </row>
    <row r="4941" spans="12:12">
      <c r="L4941" s="71"/>
    </row>
    <row r="4942" spans="12:12">
      <c r="L4942" s="71"/>
    </row>
    <row r="4943" spans="12:12">
      <c r="L4943" s="71"/>
    </row>
    <row r="4944" spans="12:12">
      <c r="L4944" s="71"/>
    </row>
    <row r="4945" spans="12:12">
      <c r="L4945" s="71"/>
    </row>
    <row r="4946" spans="12:12">
      <c r="L4946" s="71"/>
    </row>
    <row r="4947" spans="12:12">
      <c r="L4947" s="71"/>
    </row>
    <row r="4948" spans="12:12">
      <c r="L4948" s="71"/>
    </row>
    <row r="4949" spans="12:12">
      <c r="L4949" s="71"/>
    </row>
    <row r="4950" spans="12:12">
      <c r="L4950" s="71"/>
    </row>
    <row r="4951" spans="12:12">
      <c r="L4951" s="71"/>
    </row>
    <row r="4952" spans="12:12">
      <c r="L4952" s="71"/>
    </row>
    <row r="4953" spans="12:12">
      <c r="L4953" s="71"/>
    </row>
    <row r="4954" spans="12:12">
      <c r="L4954" s="71"/>
    </row>
    <row r="4955" spans="12:12">
      <c r="L4955" s="71"/>
    </row>
    <row r="4956" spans="12:12">
      <c r="L4956" s="71"/>
    </row>
    <row r="4957" spans="12:12">
      <c r="L4957" s="71"/>
    </row>
    <row r="4958" spans="12:12">
      <c r="L4958" s="71"/>
    </row>
    <row r="4959" spans="12:12">
      <c r="L4959" s="71"/>
    </row>
    <row r="4960" spans="12:12">
      <c r="L4960" s="71"/>
    </row>
    <row r="4961" spans="12:12">
      <c r="L4961" s="71"/>
    </row>
    <row r="4962" spans="12:12">
      <c r="L4962" s="71"/>
    </row>
    <row r="4963" spans="12:12">
      <c r="L4963" s="71"/>
    </row>
    <row r="4964" spans="12:12">
      <c r="L4964" s="71"/>
    </row>
    <row r="4965" spans="12:12">
      <c r="L4965" s="71"/>
    </row>
    <row r="4966" spans="12:12">
      <c r="L4966" s="71"/>
    </row>
    <row r="4967" spans="12:12">
      <c r="L4967" s="71"/>
    </row>
    <row r="4968" spans="12:12">
      <c r="L4968" s="71"/>
    </row>
    <row r="4969" spans="12:12">
      <c r="L4969" s="71"/>
    </row>
    <row r="4970" spans="12:12">
      <c r="L4970" s="71"/>
    </row>
    <row r="4971" spans="12:12">
      <c r="L4971" s="71"/>
    </row>
    <row r="4972" spans="12:12">
      <c r="L4972" s="71"/>
    </row>
    <row r="4973" spans="12:12">
      <c r="L4973" s="71"/>
    </row>
    <row r="4974" spans="12:12">
      <c r="L4974" s="71"/>
    </row>
    <row r="4975" spans="12:12">
      <c r="L4975" s="71"/>
    </row>
    <row r="4976" spans="12:12">
      <c r="L4976" s="71"/>
    </row>
    <row r="4977" spans="12:12">
      <c r="L4977" s="71"/>
    </row>
    <row r="4978" spans="12:12">
      <c r="L4978" s="71"/>
    </row>
    <row r="4979" spans="12:12">
      <c r="L4979" s="71"/>
    </row>
    <row r="4980" spans="12:12">
      <c r="L4980" s="71"/>
    </row>
    <row r="4981" spans="12:12">
      <c r="L4981" s="71"/>
    </row>
    <row r="4982" spans="12:12">
      <c r="L4982" s="71"/>
    </row>
    <row r="4983" spans="12:12">
      <c r="L4983" s="71"/>
    </row>
    <row r="4984" spans="12:12">
      <c r="L4984" s="71"/>
    </row>
    <row r="4985" spans="12:12">
      <c r="L4985" s="71"/>
    </row>
    <row r="4986" spans="12:12">
      <c r="L4986" s="71"/>
    </row>
    <row r="4987" spans="12:12">
      <c r="L4987" s="71"/>
    </row>
    <row r="4988" spans="12:12">
      <c r="L4988" s="71"/>
    </row>
    <row r="4989" spans="12:12">
      <c r="L4989" s="71"/>
    </row>
    <row r="4990" spans="12:12">
      <c r="L4990" s="71"/>
    </row>
    <row r="4991" spans="12:12">
      <c r="L4991" s="71"/>
    </row>
    <row r="4992" spans="12:12">
      <c r="L4992" s="71"/>
    </row>
    <row r="4993" spans="12:12">
      <c r="L4993" s="71"/>
    </row>
    <row r="4994" spans="12:12">
      <c r="L4994" s="71"/>
    </row>
    <row r="4995" spans="12:12">
      <c r="L4995" s="71"/>
    </row>
    <row r="4996" spans="12:12">
      <c r="L4996" s="71"/>
    </row>
    <row r="4997" spans="12:12">
      <c r="L4997" s="71"/>
    </row>
    <row r="4998" spans="12:12">
      <c r="L4998" s="71"/>
    </row>
    <row r="4999" spans="12:12">
      <c r="L4999" s="71"/>
    </row>
    <row r="5000" spans="12:12">
      <c r="L5000" s="71"/>
    </row>
    <row r="5001" spans="12:12">
      <c r="L5001" s="71"/>
    </row>
    <row r="5002" spans="12:12">
      <c r="L5002" s="71"/>
    </row>
    <row r="5003" spans="12:12">
      <c r="L5003" s="71"/>
    </row>
    <row r="5004" spans="12:12">
      <c r="L5004" s="71"/>
    </row>
    <row r="5005" spans="12:12">
      <c r="L5005" s="71"/>
    </row>
    <row r="5006" spans="12:12">
      <c r="L5006" s="71"/>
    </row>
    <row r="5007" spans="12:12">
      <c r="L5007" s="71"/>
    </row>
    <row r="5008" spans="12:12">
      <c r="L5008" s="71"/>
    </row>
    <row r="5009" spans="12:12">
      <c r="L5009" s="71"/>
    </row>
    <row r="5010" spans="12:12">
      <c r="L5010" s="71"/>
    </row>
    <row r="5011" spans="12:12">
      <c r="L5011" s="71"/>
    </row>
    <row r="5012" spans="12:12">
      <c r="L5012" s="71"/>
    </row>
    <row r="5013" spans="12:12">
      <c r="L5013" s="71"/>
    </row>
    <row r="5014" spans="12:12">
      <c r="L5014" s="71"/>
    </row>
    <row r="5015" spans="12:12">
      <c r="L5015" s="71"/>
    </row>
    <row r="5016" spans="12:12">
      <c r="L5016" s="71"/>
    </row>
    <row r="5017" spans="12:12">
      <c r="L5017" s="71"/>
    </row>
    <row r="5018" spans="12:12">
      <c r="L5018" s="71"/>
    </row>
    <row r="5019" spans="12:12">
      <c r="L5019" s="71"/>
    </row>
    <row r="5020" spans="12:12">
      <c r="L5020" s="71"/>
    </row>
    <row r="5021" spans="12:12">
      <c r="L5021" s="71"/>
    </row>
    <row r="5022" spans="12:12">
      <c r="L5022" s="71"/>
    </row>
    <row r="5023" spans="12:12">
      <c r="L5023" s="71"/>
    </row>
    <row r="5024" spans="12:12">
      <c r="L5024" s="71"/>
    </row>
    <row r="5025" spans="12:12">
      <c r="L5025" s="71"/>
    </row>
    <row r="5026" spans="12:12">
      <c r="L5026" s="71"/>
    </row>
    <row r="5027" spans="12:12">
      <c r="L5027" s="71"/>
    </row>
    <row r="5028" spans="12:12">
      <c r="L5028" s="71"/>
    </row>
    <row r="5029" spans="12:12">
      <c r="L5029" s="71"/>
    </row>
    <row r="5030" spans="12:12">
      <c r="L5030" s="71"/>
    </row>
    <row r="5031" spans="12:12">
      <c r="L5031" s="71"/>
    </row>
    <row r="5032" spans="12:12">
      <c r="L5032" s="71"/>
    </row>
    <row r="5033" spans="12:12">
      <c r="L5033" s="71"/>
    </row>
    <row r="5034" spans="12:12">
      <c r="L5034" s="71"/>
    </row>
    <row r="5035" spans="12:12">
      <c r="L5035" s="71"/>
    </row>
    <row r="5036" spans="12:12">
      <c r="L5036" s="71"/>
    </row>
    <row r="5037" spans="12:12">
      <c r="L5037" s="71"/>
    </row>
    <row r="5038" spans="12:12">
      <c r="L5038" s="71"/>
    </row>
    <row r="5039" spans="12:12">
      <c r="L5039" s="71"/>
    </row>
    <row r="5040" spans="12:12">
      <c r="L5040" s="71"/>
    </row>
    <row r="5041" spans="12:12">
      <c r="L5041" s="71"/>
    </row>
    <row r="5042" spans="12:12">
      <c r="L5042" s="71"/>
    </row>
    <row r="5043" spans="12:12">
      <c r="L5043" s="71"/>
    </row>
    <row r="5044" spans="12:12">
      <c r="L5044" s="71"/>
    </row>
    <row r="5045" spans="12:12">
      <c r="L5045" s="71"/>
    </row>
    <row r="5046" spans="12:12">
      <c r="L5046" s="71"/>
    </row>
    <row r="5047" spans="12:12">
      <c r="L5047" s="71"/>
    </row>
    <row r="5048" spans="12:12">
      <c r="L5048" s="71"/>
    </row>
    <row r="5049" spans="12:12">
      <c r="L5049" s="71"/>
    </row>
    <row r="5050" spans="12:12">
      <c r="L5050" s="71"/>
    </row>
    <row r="5051" spans="12:12">
      <c r="L5051" s="71"/>
    </row>
    <row r="5052" spans="12:12">
      <c r="L5052" s="71"/>
    </row>
    <row r="5053" spans="12:12">
      <c r="L5053" s="71"/>
    </row>
    <row r="5054" spans="12:12">
      <c r="L5054" s="71"/>
    </row>
    <row r="5055" spans="12:12">
      <c r="L5055" s="71"/>
    </row>
    <row r="5056" spans="12:12">
      <c r="L5056" s="71"/>
    </row>
    <row r="5057" spans="12:12">
      <c r="L5057" s="71"/>
    </row>
    <row r="5058" spans="12:12">
      <c r="L5058" s="71"/>
    </row>
    <row r="5059" spans="12:12">
      <c r="L5059" s="71"/>
    </row>
    <row r="5060" spans="12:12">
      <c r="L5060" s="71"/>
    </row>
    <row r="5061" spans="12:12">
      <c r="L5061" s="71"/>
    </row>
    <row r="5062" spans="12:12">
      <c r="L5062" s="71"/>
    </row>
    <row r="5063" spans="12:12">
      <c r="L5063" s="71"/>
    </row>
    <row r="5064" spans="12:12">
      <c r="L5064" s="71"/>
    </row>
    <row r="5065" spans="12:12">
      <c r="L5065" s="71"/>
    </row>
    <row r="5066" spans="12:12">
      <c r="L5066" s="71"/>
    </row>
    <row r="5067" spans="12:12">
      <c r="L5067" s="71"/>
    </row>
    <row r="5068" spans="12:12">
      <c r="L5068" s="71"/>
    </row>
    <row r="5069" spans="12:12">
      <c r="L5069" s="71"/>
    </row>
    <row r="5070" spans="12:12">
      <c r="L5070" s="71"/>
    </row>
    <row r="5071" spans="12:12">
      <c r="L5071" s="71"/>
    </row>
    <row r="5072" spans="12:12">
      <c r="L5072" s="71"/>
    </row>
    <row r="5073" spans="12:12">
      <c r="L5073" s="71"/>
    </row>
    <row r="5074" spans="12:12">
      <c r="L5074" s="71"/>
    </row>
    <row r="5075" spans="12:12">
      <c r="L5075" s="71"/>
    </row>
    <row r="5076" spans="12:12">
      <c r="L5076" s="71"/>
    </row>
    <row r="5077" spans="12:12">
      <c r="L5077" s="71"/>
    </row>
    <row r="5078" spans="12:12">
      <c r="L5078" s="71"/>
    </row>
    <row r="5079" spans="12:12">
      <c r="L5079" s="71"/>
    </row>
    <row r="5080" spans="12:12">
      <c r="L5080" s="71"/>
    </row>
    <row r="5081" spans="12:12">
      <c r="L5081" s="71"/>
    </row>
    <row r="5082" spans="12:12">
      <c r="L5082" s="71"/>
    </row>
    <row r="5083" spans="12:12">
      <c r="L5083" s="71"/>
    </row>
    <row r="5084" spans="12:12">
      <c r="L5084" s="71"/>
    </row>
    <row r="5085" spans="12:12">
      <c r="L5085" s="71"/>
    </row>
    <row r="5086" spans="12:12">
      <c r="L5086" s="71"/>
    </row>
    <row r="5087" spans="12:12">
      <c r="L5087" s="71"/>
    </row>
    <row r="5088" spans="12:12">
      <c r="L5088" s="71"/>
    </row>
    <row r="5089" spans="12:12">
      <c r="L5089" s="71"/>
    </row>
    <row r="5090" spans="12:12">
      <c r="L5090" s="71"/>
    </row>
    <row r="5091" spans="12:12">
      <c r="L5091" s="71"/>
    </row>
    <row r="5092" spans="12:12">
      <c r="L5092" s="71"/>
    </row>
    <row r="5093" spans="12:12">
      <c r="L5093" s="71"/>
    </row>
    <row r="5094" spans="12:12">
      <c r="L5094" s="71"/>
    </row>
    <row r="5095" spans="12:12">
      <c r="L5095" s="71"/>
    </row>
    <row r="5096" spans="12:12">
      <c r="L5096" s="71"/>
    </row>
    <row r="5097" spans="12:12">
      <c r="L5097" s="71"/>
    </row>
    <row r="5098" spans="12:12">
      <c r="L5098" s="71"/>
    </row>
    <row r="5099" spans="12:12">
      <c r="L5099" s="71"/>
    </row>
    <row r="5100" spans="12:12">
      <c r="L5100" s="71"/>
    </row>
    <row r="5101" spans="12:12">
      <c r="L5101" s="71"/>
    </row>
    <row r="5102" spans="12:12">
      <c r="L5102" s="71"/>
    </row>
    <row r="5103" spans="12:12">
      <c r="L5103" s="71"/>
    </row>
    <row r="5104" spans="12:12">
      <c r="L5104" s="71"/>
    </row>
    <row r="5105" spans="12:12">
      <c r="L5105" s="71"/>
    </row>
    <row r="5106" spans="12:12">
      <c r="L5106" s="71"/>
    </row>
    <row r="5107" spans="12:12">
      <c r="L5107" s="71"/>
    </row>
    <row r="5108" spans="12:12">
      <c r="L5108" s="71"/>
    </row>
    <row r="5109" spans="12:12">
      <c r="L5109" s="71"/>
    </row>
    <row r="5110" spans="12:12">
      <c r="L5110" s="71"/>
    </row>
    <row r="5111" spans="12:12">
      <c r="L5111" s="71"/>
    </row>
    <row r="5112" spans="12:12">
      <c r="L5112" s="71"/>
    </row>
    <row r="5113" spans="12:12">
      <c r="L5113" s="71"/>
    </row>
    <row r="5114" spans="12:12">
      <c r="L5114" s="71"/>
    </row>
    <row r="5115" spans="12:12">
      <c r="L5115" s="71"/>
    </row>
    <row r="5116" spans="12:12">
      <c r="L5116" s="71"/>
    </row>
    <row r="5117" spans="12:12">
      <c r="L5117" s="71"/>
    </row>
    <row r="5118" spans="12:12">
      <c r="L5118" s="71"/>
    </row>
    <row r="5119" spans="12:12">
      <c r="L5119" s="71"/>
    </row>
    <row r="5120" spans="12:12">
      <c r="L5120" s="71"/>
    </row>
    <row r="5121" spans="12:12">
      <c r="L5121" s="71"/>
    </row>
    <row r="5122" spans="12:12">
      <c r="L5122" s="71"/>
    </row>
    <row r="5123" spans="12:12">
      <c r="L5123" s="71"/>
    </row>
    <row r="5124" spans="12:12">
      <c r="L5124" s="71"/>
    </row>
    <row r="5125" spans="12:12">
      <c r="L5125" s="71"/>
    </row>
    <row r="5126" spans="12:12">
      <c r="L5126" s="71"/>
    </row>
    <row r="5127" spans="12:12">
      <c r="L5127" s="71"/>
    </row>
    <row r="5128" spans="12:12">
      <c r="L5128" s="71"/>
    </row>
    <row r="5129" spans="12:12">
      <c r="L5129" s="71"/>
    </row>
    <row r="5130" spans="12:12">
      <c r="L5130" s="71"/>
    </row>
    <row r="5131" spans="12:12">
      <c r="L5131" s="71"/>
    </row>
    <row r="5132" spans="12:12">
      <c r="L5132" s="71"/>
    </row>
    <row r="5133" spans="12:12">
      <c r="L5133" s="71"/>
    </row>
    <row r="5134" spans="12:12">
      <c r="L5134" s="71"/>
    </row>
    <row r="5135" spans="12:12">
      <c r="L5135" s="71"/>
    </row>
    <row r="5136" spans="12:12">
      <c r="L5136" s="71"/>
    </row>
    <row r="5137" spans="12:12">
      <c r="L5137" s="71"/>
    </row>
    <row r="5138" spans="12:12">
      <c r="L5138" s="71"/>
    </row>
    <row r="5139" spans="12:12">
      <c r="L5139" s="71"/>
    </row>
    <row r="5140" spans="12:12">
      <c r="L5140" s="71"/>
    </row>
    <row r="5141" spans="12:12">
      <c r="L5141" s="71"/>
    </row>
    <row r="5142" spans="12:12">
      <c r="L5142" s="71"/>
    </row>
    <row r="5143" spans="12:12">
      <c r="L5143" s="71"/>
    </row>
    <row r="5144" spans="12:12">
      <c r="L5144" s="71"/>
    </row>
    <row r="5145" spans="12:12">
      <c r="L5145" s="71"/>
    </row>
    <row r="5146" spans="12:12">
      <c r="L5146" s="71"/>
    </row>
    <row r="5147" spans="12:12">
      <c r="L5147" s="71"/>
    </row>
    <row r="5148" spans="12:12">
      <c r="L5148" s="71"/>
    </row>
    <row r="5149" spans="12:12">
      <c r="L5149" s="71"/>
    </row>
    <row r="5150" spans="12:12">
      <c r="L5150" s="71"/>
    </row>
    <row r="5151" spans="12:12">
      <c r="L5151" s="71"/>
    </row>
    <row r="5152" spans="12:12">
      <c r="L5152" s="71"/>
    </row>
    <row r="5153" spans="12:12">
      <c r="L5153" s="71"/>
    </row>
    <row r="5154" spans="12:12">
      <c r="L5154" s="71"/>
    </row>
    <row r="5155" spans="12:12">
      <c r="L5155" s="71"/>
    </row>
    <row r="5156" spans="12:12">
      <c r="L5156" s="71"/>
    </row>
    <row r="5157" spans="12:12">
      <c r="L5157" s="71"/>
    </row>
    <row r="5158" spans="12:12">
      <c r="L5158" s="71"/>
    </row>
    <row r="5159" spans="12:12">
      <c r="L5159" s="71"/>
    </row>
    <row r="5160" spans="12:12">
      <c r="L5160" s="71"/>
    </row>
    <row r="5161" spans="12:12">
      <c r="L5161" s="71"/>
    </row>
    <row r="5162" spans="12:12">
      <c r="L5162" s="71"/>
    </row>
    <row r="5163" spans="12:12">
      <c r="L5163" s="71"/>
    </row>
    <row r="5164" spans="12:12">
      <c r="L5164" s="71"/>
    </row>
    <row r="5165" spans="12:12">
      <c r="L5165" s="71"/>
    </row>
    <row r="5166" spans="12:12">
      <c r="L5166" s="71"/>
    </row>
    <row r="5167" spans="12:12">
      <c r="L5167" s="71"/>
    </row>
    <row r="5168" spans="12:12">
      <c r="L5168" s="71"/>
    </row>
    <row r="5169" spans="12:12">
      <c r="L5169" s="71"/>
    </row>
    <row r="5170" spans="12:12">
      <c r="L5170" s="71"/>
    </row>
    <row r="5171" spans="12:12">
      <c r="L5171" s="71"/>
    </row>
    <row r="5172" spans="12:12">
      <c r="L5172" s="71"/>
    </row>
    <row r="5173" spans="12:12">
      <c r="L5173" s="71"/>
    </row>
    <row r="5174" spans="12:12">
      <c r="L5174" s="71"/>
    </row>
    <row r="5175" spans="12:12">
      <c r="L5175" s="71"/>
    </row>
    <row r="5176" spans="12:12">
      <c r="L5176" s="71"/>
    </row>
    <row r="5177" spans="12:12">
      <c r="L5177" s="71"/>
    </row>
    <row r="5178" spans="12:12">
      <c r="L5178" s="71"/>
    </row>
    <row r="5179" spans="12:12">
      <c r="L5179" s="71"/>
    </row>
    <row r="5180" spans="12:12">
      <c r="L5180" s="71"/>
    </row>
    <row r="5181" spans="12:12">
      <c r="L5181" s="71"/>
    </row>
    <row r="5182" spans="12:12">
      <c r="L5182" s="71"/>
    </row>
    <row r="5183" spans="12:12">
      <c r="L5183" s="71"/>
    </row>
    <row r="5184" spans="12:12">
      <c r="L5184" s="71"/>
    </row>
    <row r="5185" spans="12:12">
      <c r="L5185" s="71"/>
    </row>
    <row r="5186" spans="12:12">
      <c r="L5186" s="71"/>
    </row>
    <row r="5187" spans="12:12">
      <c r="L5187" s="71"/>
    </row>
    <row r="5188" spans="12:12">
      <c r="L5188" s="71"/>
    </row>
    <row r="5189" spans="12:12">
      <c r="L5189" s="71"/>
    </row>
    <row r="5190" spans="12:12">
      <c r="L5190" s="71"/>
    </row>
    <row r="5191" spans="12:12">
      <c r="L5191" s="71"/>
    </row>
    <row r="5192" spans="12:12">
      <c r="L5192" s="71"/>
    </row>
    <row r="5193" spans="12:12">
      <c r="L5193" s="71"/>
    </row>
    <row r="5194" spans="12:12">
      <c r="L5194" s="71"/>
    </row>
    <row r="5195" spans="12:12">
      <c r="L5195" s="71"/>
    </row>
    <row r="5196" spans="12:12">
      <c r="L5196" s="71"/>
    </row>
    <row r="5197" spans="12:12">
      <c r="L5197" s="71"/>
    </row>
    <row r="5198" spans="12:12">
      <c r="L5198" s="71"/>
    </row>
    <row r="5199" spans="12:12">
      <c r="L5199" s="71"/>
    </row>
    <row r="5200" spans="12:12">
      <c r="L5200" s="71"/>
    </row>
    <row r="5201" spans="12:12">
      <c r="L5201" s="71"/>
    </row>
    <row r="5202" spans="12:12">
      <c r="L5202" s="71"/>
    </row>
    <row r="5203" spans="12:12">
      <c r="L5203" s="71"/>
    </row>
    <row r="5204" spans="12:12">
      <c r="L5204" s="71"/>
    </row>
    <row r="5205" spans="12:12">
      <c r="L5205" s="71"/>
    </row>
    <row r="5206" spans="12:12">
      <c r="L5206" s="71"/>
    </row>
    <row r="5207" spans="12:12">
      <c r="L5207" s="71"/>
    </row>
    <row r="5208" spans="12:12">
      <c r="L5208" s="71"/>
    </row>
    <row r="5209" spans="12:12">
      <c r="L5209" s="71"/>
    </row>
    <row r="5210" spans="12:12">
      <c r="L5210" s="71"/>
    </row>
    <row r="5211" spans="12:12">
      <c r="L5211" s="71"/>
    </row>
    <row r="5212" spans="12:12">
      <c r="L5212" s="71"/>
    </row>
    <row r="5213" spans="12:12">
      <c r="L5213" s="71"/>
    </row>
    <row r="5214" spans="12:12">
      <c r="L5214" s="71"/>
    </row>
    <row r="5215" spans="12:12">
      <c r="L5215" s="71"/>
    </row>
    <row r="5216" spans="12:12">
      <c r="L5216" s="71"/>
    </row>
    <row r="5217" spans="12:12">
      <c r="L5217" s="71"/>
    </row>
    <row r="5218" spans="12:12">
      <c r="L5218" s="71"/>
    </row>
    <row r="5219" spans="12:12">
      <c r="L5219" s="71"/>
    </row>
    <row r="5220" spans="12:12">
      <c r="L5220" s="71"/>
    </row>
    <row r="5221" spans="12:12">
      <c r="L5221" s="71"/>
    </row>
    <row r="5222" spans="12:12">
      <c r="L5222" s="71"/>
    </row>
    <row r="5223" spans="12:12">
      <c r="L5223" s="71"/>
    </row>
    <row r="5224" spans="12:12">
      <c r="L5224" s="71"/>
    </row>
    <row r="5225" spans="12:12">
      <c r="L5225" s="71"/>
    </row>
    <row r="5226" spans="12:12">
      <c r="L5226" s="71"/>
    </row>
    <row r="5227" spans="12:12">
      <c r="L5227" s="71"/>
    </row>
    <row r="5228" spans="12:12">
      <c r="L5228" s="71"/>
    </row>
    <row r="5229" spans="12:12">
      <c r="L5229" s="71"/>
    </row>
    <row r="5230" spans="12:12">
      <c r="L5230" s="71"/>
    </row>
    <row r="5231" spans="12:12">
      <c r="L5231" s="71"/>
    </row>
    <row r="5232" spans="12:12">
      <c r="L5232" s="71"/>
    </row>
    <row r="5233" spans="12:12">
      <c r="L5233" s="71"/>
    </row>
    <row r="5234" spans="12:12">
      <c r="L5234" s="71"/>
    </row>
    <row r="5235" spans="12:12">
      <c r="L5235" s="71"/>
    </row>
    <row r="5236" spans="12:12">
      <c r="L5236" s="71"/>
    </row>
    <row r="5237" spans="12:12">
      <c r="L5237" s="71"/>
    </row>
    <row r="5238" spans="12:12">
      <c r="L5238" s="71"/>
    </row>
    <row r="5239" spans="12:12">
      <c r="L5239" s="71"/>
    </row>
    <row r="5240" spans="12:12">
      <c r="L5240" s="71"/>
    </row>
    <row r="5241" spans="12:12">
      <c r="L5241" s="71"/>
    </row>
    <row r="5242" spans="12:12">
      <c r="L5242" s="71"/>
    </row>
    <row r="5243" spans="12:12">
      <c r="L5243" s="71"/>
    </row>
    <row r="5244" spans="12:12">
      <c r="L5244" s="71"/>
    </row>
    <row r="5245" spans="12:12">
      <c r="L5245" s="71"/>
    </row>
    <row r="5246" spans="12:12">
      <c r="L5246" s="71"/>
    </row>
    <row r="5247" spans="12:12">
      <c r="L5247" s="71"/>
    </row>
    <row r="5248" spans="12:12">
      <c r="L5248" s="71"/>
    </row>
    <row r="5249" spans="12:12">
      <c r="L5249" s="71"/>
    </row>
    <row r="5250" spans="12:12">
      <c r="L5250" s="71"/>
    </row>
    <row r="5251" spans="12:12">
      <c r="L5251" s="71"/>
    </row>
    <row r="5252" spans="12:12">
      <c r="L5252" s="71"/>
    </row>
    <row r="5253" spans="12:12">
      <c r="L5253" s="71"/>
    </row>
    <row r="5254" spans="12:12">
      <c r="L5254" s="71"/>
    </row>
    <row r="5255" spans="12:12">
      <c r="L5255" s="71"/>
    </row>
    <row r="5256" spans="12:12">
      <c r="L5256" s="71"/>
    </row>
    <row r="5257" spans="12:12">
      <c r="L5257" s="71"/>
    </row>
    <row r="5258" spans="12:12">
      <c r="L5258" s="71"/>
    </row>
    <row r="5259" spans="12:12">
      <c r="L5259" s="71"/>
    </row>
    <row r="5260" spans="12:12">
      <c r="L5260" s="71"/>
    </row>
    <row r="5261" spans="12:12">
      <c r="L5261" s="71"/>
    </row>
    <row r="5262" spans="12:12">
      <c r="L5262" s="71"/>
    </row>
    <row r="5263" spans="12:12">
      <c r="L5263" s="71"/>
    </row>
    <row r="5264" spans="12:12">
      <c r="L5264" s="71"/>
    </row>
    <row r="5265" spans="12:12">
      <c r="L5265" s="71"/>
    </row>
    <row r="5266" spans="12:12">
      <c r="L5266" s="71"/>
    </row>
    <row r="5267" spans="12:12">
      <c r="L5267" s="71"/>
    </row>
    <row r="5268" spans="12:12">
      <c r="L5268" s="71"/>
    </row>
    <row r="5269" spans="12:12">
      <c r="L5269" s="71"/>
    </row>
    <row r="5270" spans="12:12">
      <c r="L5270" s="71"/>
    </row>
    <row r="5271" spans="12:12">
      <c r="L5271" s="71"/>
    </row>
    <row r="5272" spans="12:12">
      <c r="L5272" s="71"/>
    </row>
    <row r="5273" spans="12:12">
      <c r="L5273" s="71"/>
    </row>
    <row r="5274" spans="12:12">
      <c r="L5274" s="71"/>
    </row>
    <row r="5275" spans="12:12">
      <c r="L5275" s="71"/>
    </row>
    <row r="5276" spans="12:12">
      <c r="L5276" s="71"/>
    </row>
    <row r="5277" spans="12:12">
      <c r="L5277" s="71"/>
    </row>
    <row r="5278" spans="12:12">
      <c r="L5278" s="71"/>
    </row>
    <row r="5279" spans="12:12">
      <c r="L5279" s="71"/>
    </row>
    <row r="5280" spans="12:12">
      <c r="L5280" s="71"/>
    </row>
    <row r="5281" spans="12:12">
      <c r="L5281" s="71"/>
    </row>
    <row r="5282" spans="12:12">
      <c r="L5282" s="71"/>
    </row>
    <row r="5283" spans="12:12">
      <c r="L5283" s="71"/>
    </row>
    <row r="5284" spans="12:12">
      <c r="L5284" s="71"/>
    </row>
    <row r="5285" spans="12:12">
      <c r="L5285" s="71"/>
    </row>
    <row r="5286" spans="12:12">
      <c r="L5286" s="71"/>
    </row>
    <row r="5287" spans="12:12">
      <c r="L5287" s="71"/>
    </row>
    <row r="5288" spans="12:12">
      <c r="L5288" s="71"/>
    </row>
    <row r="5289" spans="12:12">
      <c r="L5289" s="71"/>
    </row>
    <row r="5290" spans="12:12">
      <c r="L5290" s="71"/>
    </row>
    <row r="5291" spans="12:12">
      <c r="L5291" s="71"/>
    </row>
    <row r="5292" spans="12:12">
      <c r="L5292" s="71"/>
    </row>
    <row r="5293" spans="12:12">
      <c r="L5293" s="71"/>
    </row>
    <row r="5294" spans="12:12">
      <c r="L5294" s="71"/>
    </row>
    <row r="5295" spans="12:12">
      <c r="L5295" s="71"/>
    </row>
    <row r="5296" spans="12:12">
      <c r="L5296" s="71"/>
    </row>
    <row r="5297" spans="12:12">
      <c r="L5297" s="71"/>
    </row>
    <row r="5298" spans="12:12">
      <c r="L5298" s="71"/>
    </row>
    <row r="5299" spans="12:12">
      <c r="L5299" s="71"/>
    </row>
    <row r="5300" spans="12:12">
      <c r="L5300" s="71"/>
    </row>
    <row r="5301" spans="12:12">
      <c r="L5301" s="71"/>
    </row>
    <row r="5302" spans="12:12">
      <c r="L5302" s="71"/>
    </row>
    <row r="5303" spans="12:12">
      <c r="L5303" s="71"/>
    </row>
    <row r="5304" spans="12:12">
      <c r="L5304" s="71"/>
    </row>
    <row r="5305" spans="12:12">
      <c r="L5305" s="71"/>
    </row>
    <row r="5306" spans="12:12">
      <c r="L5306" s="71"/>
    </row>
    <row r="5307" spans="12:12">
      <c r="L5307" s="71"/>
    </row>
    <row r="5308" spans="12:12">
      <c r="L5308" s="71"/>
    </row>
    <row r="5309" spans="12:12">
      <c r="L5309" s="71"/>
    </row>
    <row r="5310" spans="12:12">
      <c r="L5310" s="71"/>
    </row>
    <row r="5311" spans="12:12">
      <c r="L5311" s="71"/>
    </row>
    <row r="5312" spans="12:12">
      <c r="L5312" s="71"/>
    </row>
    <row r="5313" spans="12:12">
      <c r="L5313" s="71"/>
    </row>
    <row r="5314" spans="12:12">
      <c r="L5314" s="71"/>
    </row>
    <row r="5315" spans="12:12">
      <c r="L5315" s="71"/>
    </row>
    <row r="5316" spans="12:12">
      <c r="L5316" s="71"/>
    </row>
    <row r="5317" spans="12:12">
      <c r="L5317" s="71"/>
    </row>
    <row r="5318" spans="12:12">
      <c r="L5318" s="71"/>
    </row>
    <row r="5319" spans="12:12">
      <c r="L5319" s="71"/>
    </row>
    <row r="5320" spans="12:12">
      <c r="L5320" s="71"/>
    </row>
    <row r="5321" spans="12:12">
      <c r="L5321" s="71"/>
    </row>
    <row r="5322" spans="12:12">
      <c r="L5322" s="71"/>
    </row>
    <row r="5323" spans="12:12">
      <c r="L5323" s="71"/>
    </row>
    <row r="5324" spans="12:12">
      <c r="L5324" s="71"/>
    </row>
    <row r="5325" spans="12:12">
      <c r="L5325" s="71"/>
    </row>
    <row r="5326" spans="12:12">
      <c r="L5326" s="71"/>
    </row>
    <row r="5327" spans="12:12">
      <c r="L5327" s="71"/>
    </row>
    <row r="5328" spans="12:12">
      <c r="L5328" s="71"/>
    </row>
    <row r="5329" spans="12:12">
      <c r="L5329" s="71"/>
    </row>
    <row r="5330" spans="12:12">
      <c r="L5330" s="71"/>
    </row>
    <row r="5331" spans="12:12">
      <c r="L5331" s="71"/>
    </row>
    <row r="5332" spans="12:12">
      <c r="L5332" s="71"/>
    </row>
    <row r="5333" spans="12:12">
      <c r="L5333" s="71"/>
    </row>
    <row r="5334" spans="12:12">
      <c r="L5334" s="71"/>
    </row>
    <row r="5335" spans="12:12">
      <c r="L5335" s="71"/>
    </row>
    <row r="5336" spans="12:12">
      <c r="L5336" s="71"/>
    </row>
    <row r="5337" spans="12:12">
      <c r="L5337" s="71"/>
    </row>
    <row r="5338" spans="12:12">
      <c r="L5338" s="71"/>
    </row>
    <row r="5339" spans="12:12">
      <c r="L5339" s="71"/>
    </row>
    <row r="5340" spans="12:12">
      <c r="L5340" s="71"/>
    </row>
    <row r="5341" spans="12:12">
      <c r="L5341" s="71"/>
    </row>
    <row r="5342" spans="12:12">
      <c r="L5342" s="71"/>
    </row>
    <row r="5343" spans="12:12">
      <c r="L5343" s="71"/>
    </row>
    <row r="5344" spans="12:12">
      <c r="L5344" s="71"/>
    </row>
    <row r="5345" spans="12:12">
      <c r="L5345" s="71"/>
    </row>
    <row r="5346" spans="12:12">
      <c r="L5346" s="71"/>
    </row>
    <row r="5347" spans="12:12">
      <c r="L5347" s="71"/>
    </row>
    <row r="5348" spans="12:12">
      <c r="L5348" s="71"/>
    </row>
    <row r="5349" spans="12:12">
      <c r="L5349" s="71"/>
    </row>
    <row r="5350" spans="12:12">
      <c r="L5350" s="71"/>
    </row>
    <row r="5351" spans="12:12">
      <c r="L5351" s="71"/>
    </row>
    <row r="5352" spans="12:12">
      <c r="L5352" s="71"/>
    </row>
    <row r="5353" spans="12:12">
      <c r="L5353" s="71"/>
    </row>
    <row r="5354" spans="12:12">
      <c r="L5354" s="71"/>
    </row>
    <row r="5355" spans="12:12">
      <c r="L5355" s="71"/>
    </row>
    <row r="5356" spans="12:12">
      <c r="L5356" s="71"/>
    </row>
    <row r="5357" spans="12:12">
      <c r="L5357" s="71"/>
    </row>
    <row r="5358" spans="12:12">
      <c r="L5358" s="71"/>
    </row>
    <row r="5359" spans="12:12">
      <c r="L5359" s="71"/>
    </row>
    <row r="5360" spans="12:12">
      <c r="L5360" s="71"/>
    </row>
    <row r="5361" spans="12:12">
      <c r="L5361" s="71"/>
    </row>
    <row r="5362" spans="12:12">
      <c r="L5362" s="71"/>
    </row>
    <row r="5363" spans="12:12">
      <c r="L5363" s="71"/>
    </row>
    <row r="5364" spans="12:12">
      <c r="L5364" s="71"/>
    </row>
    <row r="5365" spans="12:12">
      <c r="L5365" s="71"/>
    </row>
    <row r="5366" spans="12:12">
      <c r="L5366" s="71"/>
    </row>
    <row r="5367" spans="12:12">
      <c r="L5367" s="71"/>
    </row>
    <row r="5368" spans="12:12">
      <c r="L5368" s="71"/>
    </row>
    <row r="5369" spans="12:12">
      <c r="L5369" s="71"/>
    </row>
    <row r="5370" spans="12:12">
      <c r="L5370" s="71"/>
    </row>
    <row r="5371" spans="12:12">
      <c r="L5371" s="71"/>
    </row>
    <row r="5372" spans="12:12">
      <c r="L5372" s="71"/>
    </row>
    <row r="5373" spans="12:12">
      <c r="L5373" s="71"/>
    </row>
    <row r="5374" spans="12:12">
      <c r="L5374" s="71"/>
    </row>
    <row r="5375" spans="12:12">
      <c r="L5375" s="71"/>
    </row>
    <row r="5376" spans="12:12">
      <c r="L5376" s="71"/>
    </row>
    <row r="5377" spans="12:12">
      <c r="L5377" s="71"/>
    </row>
    <row r="5378" spans="12:12">
      <c r="L5378" s="71"/>
    </row>
    <row r="5379" spans="12:12">
      <c r="L5379" s="71"/>
    </row>
    <row r="5380" spans="12:12">
      <c r="L5380" s="71"/>
    </row>
    <row r="5381" spans="12:12">
      <c r="L5381" s="71"/>
    </row>
    <row r="5382" spans="12:12">
      <c r="L5382" s="71"/>
    </row>
    <row r="5383" spans="12:12">
      <c r="L5383" s="71"/>
    </row>
    <row r="5384" spans="12:12">
      <c r="L5384" s="71"/>
    </row>
    <row r="5385" spans="12:12">
      <c r="L5385" s="71"/>
    </row>
    <row r="5386" spans="12:12">
      <c r="L5386" s="71"/>
    </row>
    <row r="5387" spans="12:12">
      <c r="L5387" s="71"/>
    </row>
    <row r="5388" spans="12:12">
      <c r="L5388" s="71"/>
    </row>
    <row r="5389" spans="12:12">
      <c r="L5389" s="71"/>
    </row>
    <row r="5390" spans="12:12">
      <c r="L5390" s="71"/>
    </row>
    <row r="5391" spans="12:12">
      <c r="L5391" s="71"/>
    </row>
    <row r="5392" spans="12:12">
      <c r="L5392" s="71"/>
    </row>
    <row r="5393" spans="12:12">
      <c r="L5393" s="71"/>
    </row>
    <row r="5394" spans="12:12">
      <c r="L5394" s="71"/>
    </row>
    <row r="5395" spans="12:12">
      <c r="L5395" s="71"/>
    </row>
    <row r="5396" spans="12:12">
      <c r="L5396" s="71"/>
    </row>
    <row r="5397" spans="12:12">
      <c r="L5397" s="71"/>
    </row>
    <row r="5398" spans="12:12">
      <c r="L5398" s="71"/>
    </row>
    <row r="5399" spans="12:12">
      <c r="L5399" s="71"/>
    </row>
    <row r="5400" spans="12:12">
      <c r="L5400" s="71"/>
    </row>
    <row r="5401" spans="12:12">
      <c r="L5401" s="71"/>
    </row>
    <row r="5402" spans="12:12">
      <c r="L5402" s="71"/>
    </row>
    <row r="5403" spans="12:12">
      <c r="L5403" s="71"/>
    </row>
    <row r="5404" spans="12:12">
      <c r="L5404" s="71"/>
    </row>
    <row r="5405" spans="12:12">
      <c r="L5405" s="71"/>
    </row>
    <row r="5406" spans="12:12">
      <c r="L5406" s="71"/>
    </row>
    <row r="5407" spans="12:12">
      <c r="L5407" s="71"/>
    </row>
    <row r="5408" spans="12:12">
      <c r="L5408" s="71"/>
    </row>
    <row r="5409" spans="12:12">
      <c r="L5409" s="71"/>
    </row>
    <row r="5410" spans="12:12">
      <c r="L5410" s="71"/>
    </row>
    <row r="5411" spans="12:12">
      <c r="L5411" s="71"/>
    </row>
    <row r="5412" spans="12:12">
      <c r="L5412" s="71"/>
    </row>
    <row r="5413" spans="12:12">
      <c r="L5413" s="71"/>
    </row>
    <row r="5414" spans="12:12">
      <c r="L5414" s="71"/>
    </row>
    <row r="5415" spans="12:12">
      <c r="L5415" s="71"/>
    </row>
    <row r="5416" spans="12:12">
      <c r="L5416" s="71"/>
    </row>
    <row r="5417" spans="12:12">
      <c r="L5417" s="71"/>
    </row>
    <row r="5418" spans="12:12">
      <c r="L5418" s="71"/>
    </row>
    <row r="5419" spans="12:12">
      <c r="L5419" s="71"/>
    </row>
    <row r="5420" spans="12:12">
      <c r="L5420" s="71"/>
    </row>
    <row r="5421" spans="12:12">
      <c r="L5421" s="71"/>
    </row>
    <row r="5422" spans="12:12">
      <c r="L5422" s="71"/>
    </row>
    <row r="5423" spans="12:12">
      <c r="L5423" s="71"/>
    </row>
    <row r="5424" spans="12:12">
      <c r="L5424" s="71"/>
    </row>
    <row r="5425" spans="12:12">
      <c r="L5425" s="71"/>
    </row>
    <row r="5426" spans="12:12">
      <c r="L5426" s="71"/>
    </row>
    <row r="5427" spans="12:12">
      <c r="L5427" s="71"/>
    </row>
    <row r="5428" spans="12:12">
      <c r="L5428" s="71"/>
    </row>
    <row r="5429" spans="12:12">
      <c r="L5429" s="71"/>
    </row>
    <row r="5430" spans="12:12">
      <c r="L5430" s="71"/>
    </row>
    <row r="5431" spans="12:12">
      <c r="L5431" s="71"/>
    </row>
    <row r="5432" spans="12:12">
      <c r="L5432" s="71"/>
    </row>
    <row r="5433" spans="12:12">
      <c r="L5433" s="71"/>
    </row>
    <row r="5434" spans="12:12">
      <c r="L5434" s="71"/>
    </row>
    <row r="5435" spans="12:12">
      <c r="L5435" s="71"/>
    </row>
    <row r="5436" spans="12:12">
      <c r="L5436" s="71"/>
    </row>
    <row r="5437" spans="12:12">
      <c r="L5437" s="71"/>
    </row>
    <row r="5438" spans="12:12">
      <c r="L5438" s="71"/>
    </row>
    <row r="5439" spans="12:12">
      <c r="L5439" s="71"/>
    </row>
    <row r="5440" spans="12:12">
      <c r="L5440" s="71"/>
    </row>
    <row r="5441" spans="12:12">
      <c r="L5441" s="71"/>
    </row>
    <row r="5442" spans="12:12">
      <c r="L5442" s="71"/>
    </row>
    <row r="5443" spans="12:12">
      <c r="L5443" s="71"/>
    </row>
    <row r="5444" spans="12:12">
      <c r="L5444" s="71"/>
    </row>
    <row r="5445" spans="12:12">
      <c r="L5445" s="71"/>
    </row>
    <row r="5446" spans="12:12">
      <c r="L5446" s="71"/>
    </row>
    <row r="5447" spans="12:12">
      <c r="L5447" s="71"/>
    </row>
    <row r="5448" spans="12:12">
      <c r="L5448" s="71"/>
    </row>
    <row r="5449" spans="12:12">
      <c r="L5449" s="71"/>
    </row>
    <row r="5450" spans="12:12">
      <c r="L5450" s="71"/>
    </row>
    <row r="5451" spans="12:12">
      <c r="L5451" s="71"/>
    </row>
    <row r="5452" spans="12:12">
      <c r="L5452" s="71"/>
    </row>
    <row r="5453" spans="12:12">
      <c r="L5453" s="71"/>
    </row>
    <row r="5454" spans="12:12">
      <c r="L5454" s="71"/>
    </row>
    <row r="5455" spans="12:12">
      <c r="L5455" s="71"/>
    </row>
    <row r="5456" spans="12:12">
      <c r="L5456" s="71"/>
    </row>
    <row r="5457" spans="12:12">
      <c r="L5457" s="71"/>
    </row>
    <row r="5458" spans="12:12">
      <c r="L5458" s="71"/>
    </row>
    <row r="5459" spans="12:12">
      <c r="L5459" s="71"/>
    </row>
    <row r="5460" spans="12:12">
      <c r="L5460" s="71"/>
    </row>
    <row r="5461" spans="12:12">
      <c r="L5461" s="71"/>
    </row>
    <row r="5462" spans="12:12">
      <c r="L5462" s="71"/>
    </row>
    <row r="5463" spans="12:12">
      <c r="L5463" s="71"/>
    </row>
    <row r="5464" spans="12:12">
      <c r="L5464" s="71"/>
    </row>
    <row r="5465" spans="12:12">
      <c r="L5465" s="71"/>
    </row>
    <row r="5466" spans="12:12">
      <c r="L5466" s="71"/>
    </row>
    <row r="5467" spans="12:12">
      <c r="L5467" s="71"/>
    </row>
    <row r="5468" spans="12:12">
      <c r="L5468" s="71"/>
    </row>
    <row r="5469" spans="12:12">
      <c r="L5469" s="71"/>
    </row>
    <row r="5470" spans="12:12">
      <c r="L5470" s="71"/>
    </row>
    <row r="5471" spans="12:12">
      <c r="L5471" s="71"/>
    </row>
    <row r="5472" spans="12:12">
      <c r="L5472" s="71"/>
    </row>
    <row r="5473" spans="12:12">
      <c r="L5473" s="71"/>
    </row>
    <row r="5474" spans="12:12">
      <c r="L5474" s="71"/>
    </row>
    <row r="5475" spans="12:12">
      <c r="L5475" s="71"/>
    </row>
    <row r="5476" spans="12:12">
      <c r="L5476" s="71"/>
    </row>
    <row r="5477" spans="12:12">
      <c r="L5477" s="71"/>
    </row>
    <row r="5478" spans="12:12">
      <c r="L5478" s="71"/>
    </row>
    <row r="5479" spans="12:12">
      <c r="L5479" s="71"/>
    </row>
    <row r="5480" spans="12:12">
      <c r="L5480" s="71"/>
    </row>
    <row r="5481" spans="12:12">
      <c r="L5481" s="71"/>
    </row>
    <row r="5482" spans="12:12">
      <c r="L5482" s="71"/>
    </row>
    <row r="5483" spans="12:12">
      <c r="L5483" s="71"/>
    </row>
    <row r="5484" spans="12:12">
      <c r="L5484" s="71"/>
    </row>
    <row r="5485" spans="12:12">
      <c r="L5485" s="71"/>
    </row>
    <row r="5486" spans="12:12">
      <c r="L5486" s="71"/>
    </row>
    <row r="5487" spans="12:12">
      <c r="L5487" s="71"/>
    </row>
    <row r="5488" spans="12:12">
      <c r="L5488" s="71"/>
    </row>
    <row r="5489" spans="12:12">
      <c r="L5489" s="71"/>
    </row>
    <row r="5490" spans="12:12">
      <c r="L5490" s="71"/>
    </row>
    <row r="5491" spans="12:12">
      <c r="L5491" s="71"/>
    </row>
    <row r="5492" spans="12:12">
      <c r="L5492" s="71"/>
    </row>
    <row r="5493" spans="12:12">
      <c r="L5493" s="71"/>
    </row>
    <row r="5494" spans="12:12">
      <c r="L5494" s="71"/>
    </row>
    <row r="5495" spans="12:12">
      <c r="L5495" s="71"/>
    </row>
    <row r="5496" spans="12:12">
      <c r="L5496" s="71"/>
    </row>
    <row r="5497" spans="12:12">
      <c r="L5497" s="71"/>
    </row>
    <row r="5498" spans="12:12">
      <c r="L5498" s="71"/>
    </row>
    <row r="5499" spans="12:12">
      <c r="L5499" s="71"/>
    </row>
    <row r="5500" spans="12:12">
      <c r="L5500" s="71"/>
    </row>
    <row r="5501" spans="12:12">
      <c r="L5501" s="71"/>
    </row>
    <row r="5502" spans="12:12">
      <c r="L5502" s="71"/>
    </row>
    <row r="5503" spans="12:12">
      <c r="L5503" s="71"/>
    </row>
    <row r="5504" spans="12:12">
      <c r="L5504" s="71"/>
    </row>
    <row r="5505" spans="12:12">
      <c r="L5505" s="71"/>
    </row>
    <row r="5506" spans="12:12">
      <c r="L5506" s="71"/>
    </row>
    <row r="5507" spans="12:12">
      <c r="L5507" s="71"/>
    </row>
    <row r="5508" spans="12:12">
      <c r="L5508" s="71"/>
    </row>
    <row r="5509" spans="12:12">
      <c r="L5509" s="71"/>
    </row>
    <row r="5510" spans="12:12">
      <c r="L5510" s="71"/>
    </row>
    <row r="5511" spans="12:12">
      <c r="L5511" s="71"/>
    </row>
    <row r="5512" spans="12:12">
      <c r="L5512" s="71"/>
    </row>
    <row r="5513" spans="12:12">
      <c r="L5513" s="71"/>
    </row>
    <row r="5514" spans="12:12">
      <c r="L5514" s="71"/>
    </row>
    <row r="5515" spans="12:12">
      <c r="L5515" s="71"/>
    </row>
    <row r="5516" spans="12:12">
      <c r="L5516" s="71"/>
    </row>
    <row r="5517" spans="12:12">
      <c r="L5517" s="71"/>
    </row>
    <row r="5518" spans="12:12">
      <c r="L5518" s="71"/>
    </row>
    <row r="5519" spans="12:12">
      <c r="L5519" s="71"/>
    </row>
    <row r="5520" spans="12:12">
      <c r="L5520" s="71"/>
    </row>
    <row r="5521" spans="12:12">
      <c r="L5521" s="71"/>
    </row>
    <row r="5522" spans="12:12">
      <c r="L5522" s="71"/>
    </row>
    <row r="5523" spans="12:12">
      <c r="L5523" s="71"/>
    </row>
    <row r="5524" spans="12:12">
      <c r="L5524" s="71"/>
    </row>
    <row r="5525" spans="12:12">
      <c r="L5525" s="71"/>
    </row>
    <row r="5526" spans="12:12">
      <c r="L5526" s="71"/>
    </row>
    <row r="5527" spans="12:12">
      <c r="L5527" s="71"/>
    </row>
    <row r="5528" spans="12:12">
      <c r="L5528" s="71"/>
    </row>
    <row r="5529" spans="12:12">
      <c r="L5529" s="71"/>
    </row>
    <row r="5530" spans="12:12">
      <c r="L5530" s="71"/>
    </row>
    <row r="5531" spans="12:12">
      <c r="L5531" s="71"/>
    </row>
    <row r="5532" spans="12:12">
      <c r="L5532" s="71"/>
    </row>
    <row r="5533" spans="12:12">
      <c r="L5533" s="71"/>
    </row>
    <row r="5534" spans="12:12">
      <c r="L5534" s="71"/>
    </row>
    <row r="5535" spans="12:12">
      <c r="L5535" s="71"/>
    </row>
    <row r="5536" spans="12:12">
      <c r="L5536" s="71"/>
    </row>
    <row r="5537" spans="12:12">
      <c r="L5537" s="71"/>
    </row>
    <row r="5538" spans="12:12">
      <c r="L5538" s="71"/>
    </row>
    <row r="5539" spans="12:12">
      <c r="L5539" s="71"/>
    </row>
    <row r="5540" spans="12:12">
      <c r="L5540" s="71"/>
    </row>
    <row r="5541" spans="12:12">
      <c r="L5541" s="71"/>
    </row>
    <row r="5542" spans="12:12">
      <c r="L5542" s="71"/>
    </row>
    <row r="5543" spans="12:12">
      <c r="L5543" s="71"/>
    </row>
    <row r="5544" spans="12:12">
      <c r="L5544" s="71"/>
    </row>
    <row r="5545" spans="12:12">
      <c r="L5545" s="71"/>
    </row>
    <row r="5546" spans="12:12">
      <c r="L5546" s="71"/>
    </row>
    <row r="5547" spans="12:12">
      <c r="L5547" s="71"/>
    </row>
    <row r="5548" spans="12:12">
      <c r="L5548" s="71"/>
    </row>
    <row r="5549" spans="12:12">
      <c r="L5549" s="71"/>
    </row>
    <row r="5550" spans="12:12">
      <c r="L5550" s="71"/>
    </row>
    <row r="5551" spans="12:12">
      <c r="L5551" s="71"/>
    </row>
    <row r="5552" spans="12:12">
      <c r="L5552" s="71"/>
    </row>
    <row r="5553" spans="12:12">
      <c r="L5553" s="71"/>
    </row>
    <row r="5554" spans="12:12">
      <c r="L5554" s="71"/>
    </row>
    <row r="5555" spans="12:12">
      <c r="L5555" s="71"/>
    </row>
    <row r="5556" spans="12:12">
      <c r="L5556" s="71"/>
    </row>
    <row r="5557" spans="12:12">
      <c r="L5557" s="71"/>
    </row>
    <row r="5558" spans="12:12">
      <c r="L5558" s="71"/>
    </row>
    <row r="5559" spans="12:12">
      <c r="L5559" s="71"/>
    </row>
    <row r="5560" spans="12:12">
      <c r="L5560" s="71"/>
    </row>
    <row r="5561" spans="12:12">
      <c r="L5561" s="71"/>
    </row>
    <row r="5562" spans="12:12">
      <c r="L5562" s="71"/>
    </row>
    <row r="5563" spans="12:12">
      <c r="L5563" s="71"/>
    </row>
    <row r="5564" spans="12:12">
      <c r="L5564" s="71"/>
    </row>
    <row r="5565" spans="12:12">
      <c r="L5565" s="71"/>
    </row>
    <row r="5566" spans="12:12">
      <c r="L5566" s="71"/>
    </row>
    <row r="5567" spans="12:12">
      <c r="L5567" s="71"/>
    </row>
    <row r="5568" spans="12:12">
      <c r="L5568" s="71"/>
    </row>
    <row r="5569" spans="12:12">
      <c r="L5569" s="71"/>
    </row>
    <row r="5570" spans="12:12">
      <c r="L5570" s="71"/>
    </row>
    <row r="5571" spans="12:12">
      <c r="L5571" s="71"/>
    </row>
    <row r="5572" spans="12:12">
      <c r="L5572" s="71"/>
    </row>
    <row r="5573" spans="12:12">
      <c r="L5573" s="71"/>
    </row>
    <row r="5574" spans="12:12">
      <c r="L5574" s="71"/>
    </row>
    <row r="5575" spans="12:12">
      <c r="L5575" s="71"/>
    </row>
    <row r="5576" spans="12:12">
      <c r="L5576" s="71"/>
    </row>
    <row r="5577" spans="12:12">
      <c r="L5577" s="71"/>
    </row>
    <row r="5578" spans="12:12">
      <c r="L5578" s="71"/>
    </row>
    <row r="5579" spans="12:12">
      <c r="L5579" s="71"/>
    </row>
    <row r="5580" spans="12:12">
      <c r="L5580" s="71"/>
    </row>
    <row r="5581" spans="12:12">
      <c r="L5581" s="71"/>
    </row>
    <row r="5582" spans="12:12">
      <c r="L5582" s="71"/>
    </row>
    <row r="5583" spans="12:12">
      <c r="L5583" s="71"/>
    </row>
    <row r="5584" spans="12:12">
      <c r="L5584" s="71"/>
    </row>
    <row r="5585" spans="12:12">
      <c r="L5585" s="71"/>
    </row>
    <row r="5586" spans="12:12">
      <c r="L5586" s="71"/>
    </row>
    <row r="5587" spans="12:12">
      <c r="L5587" s="71"/>
    </row>
    <row r="5588" spans="12:12">
      <c r="L5588" s="71"/>
    </row>
    <row r="5589" spans="12:12">
      <c r="L5589" s="71"/>
    </row>
    <row r="5590" spans="12:12">
      <c r="L5590" s="71"/>
    </row>
    <row r="5591" spans="12:12">
      <c r="L5591" s="71"/>
    </row>
    <row r="5592" spans="12:12">
      <c r="L5592" s="71"/>
    </row>
    <row r="5593" spans="12:12">
      <c r="L5593" s="71"/>
    </row>
    <row r="5594" spans="12:12">
      <c r="L5594" s="71"/>
    </row>
    <row r="5595" spans="12:12">
      <c r="L5595" s="71"/>
    </row>
    <row r="5596" spans="12:12">
      <c r="L5596" s="71"/>
    </row>
    <row r="5597" spans="12:12">
      <c r="L5597" s="71"/>
    </row>
    <row r="5598" spans="12:12">
      <c r="L5598" s="71"/>
    </row>
    <row r="5599" spans="12:12">
      <c r="L5599" s="71"/>
    </row>
    <row r="5600" spans="12:12">
      <c r="L5600" s="71"/>
    </row>
    <row r="5601" spans="12:12">
      <c r="L5601" s="71"/>
    </row>
    <row r="5602" spans="12:12">
      <c r="L5602" s="71"/>
    </row>
    <row r="5603" spans="12:12">
      <c r="L5603" s="71"/>
    </row>
    <row r="5604" spans="12:12">
      <c r="L5604" s="71"/>
    </row>
    <row r="5605" spans="12:12">
      <c r="L5605" s="71"/>
    </row>
    <row r="5606" spans="12:12">
      <c r="L5606" s="71"/>
    </row>
    <row r="5607" spans="12:12">
      <c r="L5607" s="71"/>
    </row>
    <row r="5608" spans="12:12">
      <c r="L5608" s="71"/>
    </row>
    <row r="5609" spans="12:12">
      <c r="L5609" s="71"/>
    </row>
    <row r="5610" spans="12:12">
      <c r="L5610" s="71"/>
    </row>
    <row r="5611" spans="12:12">
      <c r="L5611" s="71"/>
    </row>
    <row r="5612" spans="12:12">
      <c r="L5612" s="71"/>
    </row>
    <row r="5613" spans="12:12">
      <c r="L5613" s="71"/>
    </row>
    <row r="5614" spans="12:12">
      <c r="L5614" s="71"/>
    </row>
    <row r="5615" spans="12:12">
      <c r="L5615" s="71"/>
    </row>
    <row r="5616" spans="12:12">
      <c r="L5616" s="71"/>
    </row>
    <row r="5617" spans="12:12">
      <c r="L5617" s="71"/>
    </row>
    <row r="5618" spans="12:12">
      <c r="L5618" s="71"/>
    </row>
    <row r="5619" spans="12:12">
      <c r="L5619" s="71"/>
    </row>
    <row r="5620" spans="12:12">
      <c r="L5620" s="71"/>
    </row>
    <row r="5621" spans="12:12">
      <c r="L5621" s="71"/>
    </row>
    <row r="5622" spans="12:12">
      <c r="L5622" s="71"/>
    </row>
    <row r="5623" spans="12:12">
      <c r="L5623" s="71"/>
    </row>
    <row r="5624" spans="12:12">
      <c r="L5624" s="71"/>
    </row>
    <row r="5625" spans="12:12">
      <c r="L5625" s="71"/>
    </row>
    <row r="5626" spans="12:12">
      <c r="L5626" s="71"/>
    </row>
    <row r="5627" spans="12:12">
      <c r="L5627" s="71"/>
    </row>
    <row r="5628" spans="12:12">
      <c r="L5628" s="71"/>
    </row>
    <row r="5629" spans="12:12">
      <c r="L5629" s="71"/>
    </row>
    <row r="5630" spans="12:12">
      <c r="L5630" s="71"/>
    </row>
    <row r="5631" spans="12:12">
      <c r="L5631" s="71"/>
    </row>
    <row r="5632" spans="12:12">
      <c r="L5632" s="71"/>
    </row>
    <row r="5633" spans="12:12">
      <c r="L5633" s="71"/>
    </row>
    <row r="5634" spans="12:12">
      <c r="L5634" s="71"/>
    </row>
    <row r="5635" spans="12:12">
      <c r="L5635" s="71"/>
    </row>
    <row r="5636" spans="12:12">
      <c r="L5636" s="71"/>
    </row>
    <row r="5637" spans="12:12">
      <c r="L5637" s="71"/>
    </row>
    <row r="5638" spans="12:12">
      <c r="L5638" s="71"/>
    </row>
    <row r="5639" spans="12:12">
      <c r="L5639" s="71"/>
    </row>
    <row r="5640" spans="12:12">
      <c r="L5640" s="71"/>
    </row>
    <row r="5641" spans="12:12">
      <c r="L5641" s="71"/>
    </row>
    <row r="5642" spans="12:12">
      <c r="L5642" s="71"/>
    </row>
    <row r="5643" spans="12:12">
      <c r="L5643" s="71"/>
    </row>
    <row r="5644" spans="12:12">
      <c r="L5644" s="71"/>
    </row>
    <row r="5645" spans="12:12">
      <c r="L5645" s="71"/>
    </row>
    <row r="5646" spans="12:12">
      <c r="L5646" s="71"/>
    </row>
    <row r="5647" spans="12:12">
      <c r="L5647" s="71"/>
    </row>
    <row r="5648" spans="12:12">
      <c r="L5648" s="71"/>
    </row>
    <row r="5649" spans="12:12">
      <c r="L5649" s="71"/>
    </row>
    <row r="5650" spans="12:12">
      <c r="L5650" s="71"/>
    </row>
    <row r="5651" spans="12:12">
      <c r="L5651" s="71"/>
    </row>
    <row r="5652" spans="12:12">
      <c r="L5652" s="71"/>
    </row>
    <row r="5653" spans="12:12">
      <c r="L5653" s="71"/>
    </row>
    <row r="5654" spans="12:12">
      <c r="L5654" s="71"/>
    </row>
    <row r="5655" spans="12:12">
      <c r="L5655" s="71"/>
    </row>
    <row r="5656" spans="12:12">
      <c r="L5656" s="71"/>
    </row>
    <row r="5657" spans="12:12">
      <c r="L5657" s="71"/>
    </row>
    <row r="5658" spans="12:12">
      <c r="L5658" s="71"/>
    </row>
    <row r="5659" spans="12:12">
      <c r="L5659" s="71"/>
    </row>
    <row r="5660" spans="12:12">
      <c r="L5660" s="71"/>
    </row>
    <row r="5661" spans="12:12">
      <c r="L5661" s="71"/>
    </row>
    <row r="5662" spans="12:12">
      <c r="L5662" s="71"/>
    </row>
    <row r="5663" spans="12:12">
      <c r="L5663" s="71"/>
    </row>
    <row r="5664" spans="12:12">
      <c r="L5664" s="71"/>
    </row>
    <row r="5665" spans="12:12">
      <c r="L5665" s="71"/>
    </row>
    <row r="5666" spans="12:12">
      <c r="L5666" s="71"/>
    </row>
    <row r="5667" spans="12:12">
      <c r="L5667" s="71"/>
    </row>
    <row r="5668" spans="12:12">
      <c r="L5668" s="71"/>
    </row>
    <row r="5669" spans="12:12">
      <c r="L5669" s="71"/>
    </row>
    <row r="5670" spans="12:12">
      <c r="L5670" s="71"/>
    </row>
    <row r="5671" spans="12:12">
      <c r="L5671" s="71"/>
    </row>
    <row r="5672" spans="12:12">
      <c r="L5672" s="71"/>
    </row>
    <row r="5673" spans="12:12">
      <c r="L5673" s="71"/>
    </row>
    <row r="5674" spans="12:12">
      <c r="L5674" s="71"/>
    </row>
    <row r="5675" spans="12:12">
      <c r="L5675" s="71"/>
    </row>
    <row r="5676" spans="12:12">
      <c r="L5676" s="71"/>
    </row>
    <row r="5677" spans="12:12">
      <c r="L5677" s="71"/>
    </row>
    <row r="5678" spans="12:12">
      <c r="L5678" s="71"/>
    </row>
    <row r="5679" spans="12:12">
      <c r="L5679" s="71"/>
    </row>
    <row r="5680" spans="12:12">
      <c r="L5680" s="71"/>
    </row>
    <row r="5681" spans="12:12">
      <c r="L5681" s="71"/>
    </row>
    <row r="5682" spans="12:12">
      <c r="L5682" s="71"/>
    </row>
    <row r="5683" spans="12:12">
      <c r="L5683" s="71"/>
    </row>
    <row r="5684" spans="12:12">
      <c r="L5684" s="71"/>
    </row>
    <row r="5685" spans="12:12">
      <c r="L5685" s="71"/>
    </row>
    <row r="5686" spans="12:12">
      <c r="L5686" s="71"/>
    </row>
    <row r="5687" spans="12:12">
      <c r="L5687" s="71"/>
    </row>
    <row r="5688" spans="12:12">
      <c r="L5688" s="71"/>
    </row>
    <row r="5689" spans="12:12">
      <c r="L5689" s="71"/>
    </row>
    <row r="5690" spans="12:12">
      <c r="L5690" s="71"/>
    </row>
    <row r="5691" spans="12:12">
      <c r="L5691" s="71"/>
    </row>
    <row r="5692" spans="12:12">
      <c r="L5692" s="71"/>
    </row>
    <row r="5693" spans="12:12">
      <c r="L5693" s="71"/>
    </row>
    <row r="5694" spans="12:12">
      <c r="L5694" s="71"/>
    </row>
    <row r="5695" spans="12:12">
      <c r="L5695" s="71"/>
    </row>
    <row r="5696" spans="12:12">
      <c r="L5696" s="71"/>
    </row>
    <row r="5697" spans="12:12">
      <c r="L5697" s="71"/>
    </row>
    <row r="5698" spans="12:12">
      <c r="L5698" s="71"/>
    </row>
    <row r="5699" spans="12:12">
      <c r="L5699" s="71"/>
    </row>
    <row r="5700" spans="12:12">
      <c r="L5700" s="71"/>
    </row>
    <row r="5701" spans="12:12">
      <c r="L5701" s="71"/>
    </row>
    <row r="5702" spans="12:12">
      <c r="L5702" s="71"/>
    </row>
    <row r="5703" spans="12:12">
      <c r="L5703" s="71"/>
    </row>
    <row r="5704" spans="12:12">
      <c r="L5704" s="71"/>
    </row>
    <row r="5705" spans="12:12">
      <c r="L5705" s="71"/>
    </row>
    <row r="5706" spans="12:12">
      <c r="L5706" s="71"/>
    </row>
    <row r="5707" spans="12:12">
      <c r="L5707" s="71"/>
    </row>
    <row r="5708" spans="12:12">
      <c r="L5708" s="71"/>
    </row>
    <row r="5709" spans="12:12">
      <c r="L5709" s="71"/>
    </row>
    <row r="5710" spans="12:12">
      <c r="L5710" s="71"/>
    </row>
    <row r="5711" spans="12:12">
      <c r="L5711" s="71"/>
    </row>
    <row r="5712" spans="12:12">
      <c r="L5712" s="71"/>
    </row>
    <row r="5713" spans="12:12">
      <c r="L5713" s="71"/>
    </row>
    <row r="5714" spans="12:12">
      <c r="L5714" s="71"/>
    </row>
    <row r="5715" spans="12:12">
      <c r="L5715" s="71"/>
    </row>
    <row r="5716" spans="12:12">
      <c r="L5716" s="71"/>
    </row>
    <row r="5717" spans="12:12">
      <c r="L5717" s="71"/>
    </row>
    <row r="5718" spans="12:12">
      <c r="L5718" s="71"/>
    </row>
    <row r="5719" spans="12:12">
      <c r="L5719" s="71"/>
    </row>
    <row r="5720" spans="12:12">
      <c r="L5720" s="71"/>
    </row>
    <row r="5721" spans="12:12">
      <c r="L5721" s="71"/>
    </row>
    <row r="5722" spans="12:12">
      <c r="L5722" s="71"/>
    </row>
    <row r="5723" spans="12:12">
      <c r="L5723" s="71"/>
    </row>
    <row r="5724" spans="12:12">
      <c r="L5724" s="71"/>
    </row>
    <row r="5725" spans="12:12">
      <c r="L5725" s="71"/>
    </row>
    <row r="5726" spans="12:12">
      <c r="L5726" s="71"/>
    </row>
    <row r="5727" spans="12:12">
      <c r="L5727" s="71"/>
    </row>
    <row r="5728" spans="12:12">
      <c r="L5728" s="71"/>
    </row>
    <row r="5729" spans="12:12">
      <c r="L5729" s="71"/>
    </row>
    <row r="5730" spans="12:12">
      <c r="L5730" s="71"/>
    </row>
    <row r="5731" spans="12:12">
      <c r="L5731" s="71"/>
    </row>
    <row r="5732" spans="12:12">
      <c r="L5732" s="71"/>
    </row>
    <row r="5733" spans="12:12">
      <c r="L5733" s="71"/>
    </row>
    <row r="5734" spans="12:12">
      <c r="L5734" s="71"/>
    </row>
    <row r="5735" spans="12:12">
      <c r="L5735" s="71"/>
    </row>
    <row r="5736" spans="12:12">
      <c r="L5736" s="71"/>
    </row>
    <row r="5737" spans="12:12">
      <c r="L5737" s="71"/>
    </row>
    <row r="5738" spans="12:12">
      <c r="L5738" s="71"/>
    </row>
    <row r="5739" spans="12:12">
      <c r="L5739" s="71"/>
    </row>
    <row r="5740" spans="12:12">
      <c r="L5740" s="71"/>
    </row>
    <row r="5741" spans="12:12">
      <c r="L5741" s="71"/>
    </row>
    <row r="5742" spans="12:12">
      <c r="L5742" s="71"/>
    </row>
    <row r="5743" spans="12:12">
      <c r="L5743" s="71"/>
    </row>
    <row r="5744" spans="12:12">
      <c r="L5744" s="71"/>
    </row>
    <row r="5745" spans="12:12">
      <c r="L5745" s="71"/>
    </row>
    <row r="5746" spans="12:12">
      <c r="L5746" s="71"/>
    </row>
    <row r="5747" spans="12:12">
      <c r="L5747" s="71"/>
    </row>
    <row r="5748" spans="12:12">
      <c r="L5748" s="71"/>
    </row>
    <row r="5749" spans="12:12">
      <c r="L5749" s="71"/>
    </row>
    <row r="5750" spans="12:12">
      <c r="L5750" s="71"/>
    </row>
    <row r="5751" spans="12:12">
      <c r="L5751" s="71"/>
    </row>
    <row r="5752" spans="12:12">
      <c r="L5752" s="71"/>
    </row>
    <row r="5753" spans="12:12">
      <c r="L5753" s="71"/>
    </row>
    <row r="5754" spans="12:12">
      <c r="L5754" s="71"/>
    </row>
    <row r="5755" spans="12:12">
      <c r="L5755" s="71"/>
    </row>
    <row r="5756" spans="12:12">
      <c r="L5756" s="71"/>
    </row>
    <row r="5757" spans="12:12">
      <c r="L5757" s="71"/>
    </row>
    <row r="5758" spans="12:12">
      <c r="L5758" s="71"/>
    </row>
    <row r="5759" spans="12:12">
      <c r="L5759" s="71"/>
    </row>
    <row r="5760" spans="12:12">
      <c r="L5760" s="71"/>
    </row>
    <row r="5761" spans="12:12">
      <c r="L5761" s="71"/>
    </row>
    <row r="5762" spans="12:12">
      <c r="L5762" s="71"/>
    </row>
    <row r="5763" spans="12:12">
      <c r="L5763" s="71"/>
    </row>
    <row r="5764" spans="12:12">
      <c r="L5764" s="71"/>
    </row>
    <row r="5765" spans="12:12">
      <c r="L5765" s="71"/>
    </row>
    <row r="5766" spans="12:12">
      <c r="L5766" s="71"/>
    </row>
    <row r="5767" spans="12:12">
      <c r="L5767" s="71"/>
    </row>
    <row r="5768" spans="12:12">
      <c r="L5768" s="71"/>
    </row>
    <row r="5769" spans="12:12">
      <c r="L5769" s="71"/>
    </row>
    <row r="5770" spans="12:12">
      <c r="L5770" s="71"/>
    </row>
    <row r="5771" spans="12:12">
      <c r="L5771" s="71"/>
    </row>
    <row r="5772" spans="12:12">
      <c r="L5772" s="71"/>
    </row>
    <row r="5773" spans="12:12">
      <c r="L5773" s="71"/>
    </row>
    <row r="5774" spans="12:12">
      <c r="L5774" s="71"/>
    </row>
    <row r="5775" spans="12:12">
      <c r="L5775" s="71"/>
    </row>
    <row r="5776" spans="12:12">
      <c r="L5776" s="71"/>
    </row>
    <row r="5777" spans="12:12">
      <c r="L5777" s="71"/>
    </row>
    <row r="5778" spans="12:12">
      <c r="L5778" s="71"/>
    </row>
    <row r="5779" spans="12:12">
      <c r="L5779" s="71"/>
    </row>
    <row r="5780" spans="12:12">
      <c r="L5780" s="71"/>
    </row>
    <row r="5781" spans="12:12">
      <c r="L5781" s="71"/>
    </row>
    <row r="5782" spans="12:12">
      <c r="L5782" s="71"/>
    </row>
    <row r="5783" spans="12:12">
      <c r="L5783" s="71"/>
    </row>
    <row r="5784" spans="12:12">
      <c r="L5784" s="71"/>
    </row>
    <row r="5785" spans="12:12">
      <c r="L5785" s="71"/>
    </row>
    <row r="5786" spans="12:12">
      <c r="L5786" s="71"/>
    </row>
    <row r="5787" spans="12:12">
      <c r="L5787" s="71"/>
    </row>
    <row r="5788" spans="12:12">
      <c r="L5788" s="71"/>
    </row>
    <row r="5789" spans="12:12">
      <c r="L5789" s="71"/>
    </row>
    <row r="5790" spans="12:12">
      <c r="L5790" s="71"/>
    </row>
    <row r="5791" spans="12:12">
      <c r="L5791" s="71"/>
    </row>
    <row r="5792" spans="12:12">
      <c r="L5792" s="71"/>
    </row>
    <row r="5793" spans="12:12">
      <c r="L5793" s="71"/>
    </row>
    <row r="5794" spans="12:12">
      <c r="L5794" s="71"/>
    </row>
    <row r="5795" spans="12:12">
      <c r="L5795" s="71"/>
    </row>
    <row r="5796" spans="12:12">
      <c r="L5796" s="71"/>
    </row>
    <row r="5797" spans="12:12">
      <c r="L5797" s="71"/>
    </row>
    <row r="5798" spans="12:12">
      <c r="L5798" s="71"/>
    </row>
    <row r="5799" spans="12:12">
      <c r="L5799" s="71"/>
    </row>
    <row r="5800" spans="12:12">
      <c r="L5800" s="71"/>
    </row>
    <row r="5801" spans="12:12">
      <c r="L5801" s="71"/>
    </row>
    <row r="5802" spans="12:12">
      <c r="L5802" s="71"/>
    </row>
    <row r="5803" spans="12:12">
      <c r="L5803" s="71"/>
    </row>
    <row r="5804" spans="12:12">
      <c r="L5804" s="71"/>
    </row>
    <row r="5805" spans="12:12">
      <c r="L5805" s="71"/>
    </row>
    <row r="5806" spans="12:12">
      <c r="L5806" s="71"/>
    </row>
    <row r="5807" spans="12:12">
      <c r="L5807" s="71"/>
    </row>
    <row r="5808" spans="12:12">
      <c r="L5808" s="71"/>
    </row>
    <row r="5809" spans="12:12">
      <c r="L5809" s="71"/>
    </row>
    <row r="5810" spans="12:12">
      <c r="L5810" s="71"/>
    </row>
    <row r="5811" spans="12:12">
      <c r="L5811" s="71"/>
    </row>
    <row r="5812" spans="12:12">
      <c r="L5812" s="71"/>
    </row>
    <row r="5813" spans="12:12">
      <c r="L5813" s="71"/>
    </row>
    <row r="5814" spans="12:12">
      <c r="L5814" s="71"/>
    </row>
    <row r="5815" spans="12:12">
      <c r="L5815" s="71"/>
    </row>
    <row r="5816" spans="12:12">
      <c r="L5816" s="71"/>
    </row>
    <row r="5817" spans="12:12">
      <c r="L5817" s="71"/>
    </row>
    <row r="5818" spans="12:12">
      <c r="L5818" s="71"/>
    </row>
    <row r="5819" spans="12:12">
      <c r="L5819" s="71"/>
    </row>
    <row r="5820" spans="12:12">
      <c r="L5820" s="71"/>
    </row>
    <row r="5821" spans="12:12">
      <c r="L5821" s="71"/>
    </row>
    <row r="5822" spans="12:12">
      <c r="L5822" s="71"/>
    </row>
    <row r="5823" spans="12:12">
      <c r="L5823" s="71"/>
    </row>
    <row r="5824" spans="12:12">
      <c r="L5824" s="71"/>
    </row>
    <row r="5825" spans="12:12">
      <c r="L5825" s="71"/>
    </row>
    <row r="5826" spans="12:12">
      <c r="L5826" s="71"/>
    </row>
    <row r="5827" spans="12:12">
      <c r="L5827" s="71"/>
    </row>
    <row r="5828" spans="12:12">
      <c r="L5828" s="71"/>
    </row>
    <row r="5829" spans="12:12">
      <c r="L5829" s="71"/>
    </row>
    <row r="5830" spans="12:12">
      <c r="L5830" s="71"/>
    </row>
    <row r="5831" spans="12:12">
      <c r="L5831" s="71"/>
    </row>
    <row r="5832" spans="12:12">
      <c r="L5832" s="71"/>
    </row>
    <row r="5833" spans="12:12">
      <c r="L5833" s="71"/>
    </row>
    <row r="5834" spans="12:12">
      <c r="L5834" s="71"/>
    </row>
    <row r="5835" spans="12:12">
      <c r="L5835" s="71"/>
    </row>
    <row r="5836" spans="12:12">
      <c r="L5836" s="71"/>
    </row>
    <row r="5837" spans="12:12">
      <c r="L5837" s="71"/>
    </row>
    <row r="5838" spans="12:12">
      <c r="L5838" s="71"/>
    </row>
    <row r="5839" spans="12:12">
      <c r="L5839" s="71"/>
    </row>
    <row r="5840" spans="12:12">
      <c r="L5840" s="71"/>
    </row>
    <row r="5841" spans="12:12">
      <c r="L5841" s="71"/>
    </row>
    <row r="5842" spans="12:12">
      <c r="L5842" s="71"/>
    </row>
    <row r="5843" spans="12:12">
      <c r="L5843" s="71"/>
    </row>
    <row r="5844" spans="12:12">
      <c r="L5844" s="71"/>
    </row>
    <row r="5845" spans="12:12">
      <c r="L5845" s="71"/>
    </row>
    <row r="5846" spans="12:12">
      <c r="L5846" s="71"/>
    </row>
    <row r="5847" spans="12:12">
      <c r="L5847" s="71"/>
    </row>
    <row r="5848" spans="12:12">
      <c r="L5848" s="71"/>
    </row>
    <row r="5849" spans="12:12">
      <c r="L5849" s="71"/>
    </row>
    <row r="5850" spans="12:12">
      <c r="L5850" s="71"/>
    </row>
    <row r="5851" spans="12:12">
      <c r="L5851" s="71"/>
    </row>
    <row r="5852" spans="12:12">
      <c r="L5852" s="71"/>
    </row>
    <row r="5853" spans="12:12">
      <c r="L5853" s="71"/>
    </row>
    <row r="5854" spans="12:12">
      <c r="L5854" s="71"/>
    </row>
    <row r="5855" spans="12:12">
      <c r="L5855" s="71"/>
    </row>
    <row r="5856" spans="12:12">
      <c r="L5856" s="71"/>
    </row>
    <row r="5857" spans="12:12">
      <c r="L5857" s="71"/>
    </row>
    <row r="5858" spans="12:12">
      <c r="L5858" s="71"/>
    </row>
    <row r="5859" spans="12:12">
      <c r="L5859" s="71"/>
    </row>
    <row r="5860" spans="12:12">
      <c r="L5860" s="71"/>
    </row>
    <row r="5861" spans="12:12">
      <c r="L5861" s="71"/>
    </row>
    <row r="5862" spans="12:12">
      <c r="L5862" s="71"/>
    </row>
    <row r="5863" spans="12:12">
      <c r="L5863" s="71"/>
    </row>
    <row r="5864" spans="12:12">
      <c r="L5864" s="71"/>
    </row>
    <row r="5865" spans="12:12">
      <c r="L5865" s="71"/>
    </row>
    <row r="5866" spans="12:12">
      <c r="L5866" s="71"/>
    </row>
    <row r="5867" spans="12:12">
      <c r="L5867" s="71"/>
    </row>
    <row r="5868" spans="12:12">
      <c r="L5868" s="71"/>
    </row>
    <row r="5869" spans="12:12">
      <c r="L5869" s="71"/>
    </row>
    <row r="5870" spans="12:12">
      <c r="L5870" s="71"/>
    </row>
    <row r="5871" spans="12:12">
      <c r="L5871" s="71"/>
    </row>
    <row r="5872" spans="12:12">
      <c r="L5872" s="71"/>
    </row>
    <row r="5873" spans="12:12">
      <c r="L5873" s="71"/>
    </row>
    <row r="5874" spans="12:12">
      <c r="L5874" s="71"/>
    </row>
    <row r="5875" spans="12:12">
      <c r="L5875" s="71"/>
    </row>
    <row r="5876" spans="12:12">
      <c r="L5876" s="71"/>
    </row>
    <row r="5877" spans="12:12">
      <c r="L5877" s="71"/>
    </row>
    <row r="5878" spans="12:12">
      <c r="L5878" s="71"/>
    </row>
    <row r="5879" spans="12:12">
      <c r="L5879" s="71"/>
    </row>
    <row r="5880" spans="12:12">
      <c r="L5880" s="71"/>
    </row>
    <row r="5881" spans="12:12">
      <c r="L5881" s="71"/>
    </row>
    <row r="5882" spans="12:12">
      <c r="L5882" s="71"/>
    </row>
    <row r="5883" spans="12:12">
      <c r="L5883" s="71"/>
    </row>
    <row r="5884" spans="12:12">
      <c r="L5884" s="71"/>
    </row>
    <row r="5885" spans="12:12">
      <c r="L5885" s="71"/>
    </row>
    <row r="5886" spans="12:12">
      <c r="L5886" s="71"/>
    </row>
    <row r="5887" spans="12:12">
      <c r="L5887" s="71"/>
    </row>
    <row r="5888" spans="12:12">
      <c r="L5888" s="71"/>
    </row>
    <row r="5889" spans="12:12">
      <c r="L5889" s="71"/>
    </row>
    <row r="5890" spans="12:12">
      <c r="L5890" s="71"/>
    </row>
    <row r="5891" spans="12:12">
      <c r="L5891" s="71"/>
    </row>
    <row r="5892" spans="12:12">
      <c r="L5892" s="71"/>
    </row>
    <row r="5893" spans="12:12">
      <c r="L5893" s="71"/>
    </row>
    <row r="5894" spans="12:12">
      <c r="L5894" s="71"/>
    </row>
    <row r="5895" spans="12:12">
      <c r="L5895" s="71"/>
    </row>
    <row r="5896" spans="12:12">
      <c r="L5896" s="71"/>
    </row>
    <row r="5897" spans="12:12">
      <c r="L5897" s="71"/>
    </row>
    <row r="5898" spans="12:12">
      <c r="L5898" s="71"/>
    </row>
    <row r="5899" spans="12:12">
      <c r="L5899" s="71"/>
    </row>
    <row r="5900" spans="12:12">
      <c r="L5900" s="71"/>
    </row>
    <row r="5901" spans="12:12">
      <c r="L5901" s="71"/>
    </row>
    <row r="5902" spans="12:12">
      <c r="L5902" s="71"/>
    </row>
    <row r="5903" spans="12:12">
      <c r="L5903" s="71"/>
    </row>
    <row r="5904" spans="12:12">
      <c r="L5904" s="71"/>
    </row>
    <row r="5905" spans="12:12">
      <c r="L5905" s="71"/>
    </row>
    <row r="5906" spans="12:12">
      <c r="L5906" s="71"/>
    </row>
    <row r="5907" spans="12:12">
      <c r="L5907" s="71"/>
    </row>
    <row r="5908" spans="12:12">
      <c r="L5908" s="71"/>
    </row>
    <row r="5909" spans="12:12">
      <c r="L5909" s="71"/>
    </row>
    <row r="5910" spans="12:12">
      <c r="L5910" s="71"/>
    </row>
    <row r="5911" spans="12:12">
      <c r="L5911" s="71"/>
    </row>
    <row r="5912" spans="12:12">
      <c r="L5912" s="71"/>
    </row>
    <row r="5913" spans="12:12">
      <c r="L5913" s="71"/>
    </row>
    <row r="5914" spans="12:12">
      <c r="L5914" s="71"/>
    </row>
    <row r="5915" spans="12:12">
      <c r="L5915" s="71"/>
    </row>
    <row r="5916" spans="12:12">
      <c r="L5916" s="71"/>
    </row>
    <row r="5917" spans="12:12">
      <c r="L5917" s="71"/>
    </row>
    <row r="5918" spans="12:12">
      <c r="L5918" s="71"/>
    </row>
    <row r="5919" spans="12:12">
      <c r="L5919" s="71"/>
    </row>
    <row r="5920" spans="12:12">
      <c r="L5920" s="71"/>
    </row>
    <row r="5921" spans="12:12">
      <c r="L5921" s="71"/>
    </row>
    <row r="5922" spans="12:12">
      <c r="L5922" s="71"/>
    </row>
    <row r="5923" spans="12:12">
      <c r="L5923" s="71"/>
    </row>
    <row r="5924" spans="12:12">
      <c r="L5924" s="71"/>
    </row>
    <row r="5925" spans="12:12">
      <c r="L5925" s="71"/>
    </row>
    <row r="5926" spans="12:12">
      <c r="L5926" s="71"/>
    </row>
    <row r="5927" spans="12:12">
      <c r="L5927" s="71"/>
    </row>
    <row r="5928" spans="12:12">
      <c r="L5928" s="71"/>
    </row>
    <row r="5929" spans="12:12">
      <c r="L5929" s="71"/>
    </row>
    <row r="5930" spans="12:12">
      <c r="L5930" s="71"/>
    </row>
    <row r="5931" spans="12:12">
      <c r="L5931" s="71"/>
    </row>
    <row r="5932" spans="12:12">
      <c r="L5932" s="71"/>
    </row>
    <row r="5933" spans="12:12">
      <c r="L5933" s="71"/>
    </row>
    <row r="5934" spans="12:12">
      <c r="L5934" s="71"/>
    </row>
    <row r="5935" spans="12:12">
      <c r="L5935" s="71"/>
    </row>
    <row r="5936" spans="12:12">
      <c r="L5936" s="71"/>
    </row>
    <row r="5937" spans="12:12">
      <c r="L5937" s="71"/>
    </row>
    <row r="5938" spans="12:12">
      <c r="L5938" s="71"/>
    </row>
    <row r="5939" spans="12:12">
      <c r="L5939" s="71"/>
    </row>
    <row r="5940" spans="12:12">
      <c r="L5940" s="71"/>
    </row>
    <row r="5941" spans="12:12">
      <c r="L5941" s="71"/>
    </row>
    <row r="5942" spans="12:12">
      <c r="L5942" s="71"/>
    </row>
    <row r="5943" spans="12:12">
      <c r="L5943" s="71"/>
    </row>
    <row r="5944" spans="12:12">
      <c r="L5944" s="71"/>
    </row>
    <row r="5945" spans="12:12">
      <c r="L5945" s="71"/>
    </row>
    <row r="5946" spans="12:12">
      <c r="L5946" s="71"/>
    </row>
    <row r="5947" spans="12:12">
      <c r="L5947" s="71"/>
    </row>
    <row r="5948" spans="12:12">
      <c r="L5948" s="71"/>
    </row>
    <row r="5949" spans="12:12">
      <c r="L5949" s="71"/>
    </row>
    <row r="5950" spans="12:12">
      <c r="L5950" s="71"/>
    </row>
    <row r="5951" spans="12:12">
      <c r="L5951" s="71"/>
    </row>
    <row r="5952" spans="12:12">
      <c r="L5952" s="71"/>
    </row>
    <row r="5953" spans="12:12">
      <c r="L5953" s="71"/>
    </row>
    <row r="5954" spans="12:12">
      <c r="L5954" s="71"/>
    </row>
    <row r="5955" spans="12:12">
      <c r="L5955" s="71"/>
    </row>
    <row r="5956" spans="12:12">
      <c r="L5956" s="71"/>
    </row>
    <row r="5957" spans="12:12">
      <c r="L5957" s="71"/>
    </row>
    <row r="5958" spans="12:12">
      <c r="L5958" s="71"/>
    </row>
    <row r="5959" spans="12:12">
      <c r="L5959" s="71"/>
    </row>
    <row r="5960" spans="12:12">
      <c r="L5960" s="71"/>
    </row>
    <row r="5961" spans="12:12">
      <c r="L5961" s="71"/>
    </row>
    <row r="5962" spans="12:12">
      <c r="L5962" s="71"/>
    </row>
    <row r="5963" spans="12:12">
      <c r="L5963" s="71"/>
    </row>
    <row r="5964" spans="12:12">
      <c r="L5964" s="71"/>
    </row>
    <row r="5965" spans="12:12">
      <c r="L5965" s="71"/>
    </row>
    <row r="5966" spans="12:12">
      <c r="L5966" s="71"/>
    </row>
    <row r="5967" spans="12:12">
      <c r="L5967" s="71"/>
    </row>
    <row r="5968" spans="12:12">
      <c r="L5968" s="71"/>
    </row>
    <row r="5969" spans="12:12">
      <c r="L5969" s="71"/>
    </row>
    <row r="5970" spans="12:12">
      <c r="L5970" s="71"/>
    </row>
    <row r="5971" spans="12:12">
      <c r="L5971" s="71"/>
    </row>
    <row r="5972" spans="12:12">
      <c r="L5972" s="71"/>
    </row>
    <row r="5973" spans="12:12">
      <c r="L5973" s="71"/>
    </row>
    <row r="5974" spans="12:12">
      <c r="L5974" s="71"/>
    </row>
    <row r="5975" spans="12:12">
      <c r="L5975" s="71"/>
    </row>
    <row r="5976" spans="12:12">
      <c r="L5976" s="71"/>
    </row>
    <row r="5977" spans="12:12">
      <c r="L5977" s="71"/>
    </row>
    <row r="5978" spans="12:12">
      <c r="L5978" s="71"/>
    </row>
    <row r="5979" spans="12:12">
      <c r="L5979" s="71"/>
    </row>
    <row r="5980" spans="12:12">
      <c r="L5980" s="71"/>
    </row>
    <row r="5981" spans="12:12">
      <c r="L5981" s="71"/>
    </row>
    <row r="5982" spans="12:12">
      <c r="L5982" s="71"/>
    </row>
    <row r="5983" spans="12:12">
      <c r="L5983" s="71"/>
    </row>
    <row r="5984" spans="12:12">
      <c r="L5984" s="71"/>
    </row>
    <row r="5985" spans="12:12">
      <c r="L5985" s="71"/>
    </row>
    <row r="5986" spans="12:12">
      <c r="L5986" s="71"/>
    </row>
    <row r="5987" spans="12:12">
      <c r="L5987" s="71"/>
    </row>
    <row r="5988" spans="12:12">
      <c r="L5988" s="71"/>
    </row>
    <row r="5989" spans="12:12">
      <c r="L5989" s="71"/>
    </row>
    <row r="5990" spans="12:12">
      <c r="L5990" s="71"/>
    </row>
    <row r="5991" spans="12:12">
      <c r="L5991" s="71"/>
    </row>
    <row r="5992" spans="12:12">
      <c r="L5992" s="71"/>
    </row>
    <row r="5993" spans="12:12">
      <c r="L5993" s="71"/>
    </row>
    <row r="5994" spans="12:12">
      <c r="L5994" s="71"/>
    </row>
    <row r="5995" spans="12:12">
      <c r="L5995" s="71"/>
    </row>
    <row r="5996" spans="12:12">
      <c r="L5996" s="71"/>
    </row>
    <row r="5997" spans="12:12">
      <c r="L5997" s="71"/>
    </row>
    <row r="5998" spans="12:12">
      <c r="L5998" s="71"/>
    </row>
    <row r="5999" spans="12:12">
      <c r="L5999" s="71"/>
    </row>
    <row r="6000" spans="12:12">
      <c r="L6000" s="71"/>
    </row>
    <row r="6001" spans="12:12">
      <c r="L6001" s="71"/>
    </row>
    <row r="6002" spans="12:12">
      <c r="L6002" s="71"/>
    </row>
    <row r="6003" spans="12:12">
      <c r="L6003" s="71"/>
    </row>
    <row r="6004" spans="12:12">
      <c r="L6004" s="71"/>
    </row>
    <row r="6005" spans="12:12">
      <c r="L6005" s="71"/>
    </row>
    <row r="6006" spans="12:12">
      <c r="L6006" s="71"/>
    </row>
    <row r="6007" spans="12:12">
      <c r="L6007" s="71"/>
    </row>
    <row r="6008" spans="12:12">
      <c r="L6008" s="71"/>
    </row>
    <row r="6009" spans="12:12">
      <c r="L6009" s="71"/>
    </row>
    <row r="6010" spans="12:12">
      <c r="L6010" s="71"/>
    </row>
    <row r="6011" spans="12:12">
      <c r="L6011" s="71"/>
    </row>
    <row r="6012" spans="12:12">
      <c r="L6012" s="71"/>
    </row>
    <row r="6013" spans="12:12">
      <c r="L6013" s="71"/>
    </row>
    <row r="6014" spans="12:12">
      <c r="L6014" s="71"/>
    </row>
    <row r="6015" spans="12:12">
      <c r="L6015" s="71"/>
    </row>
    <row r="6016" spans="12:12">
      <c r="L6016" s="71"/>
    </row>
    <row r="6017" spans="12:12">
      <c r="L6017" s="71"/>
    </row>
    <row r="6018" spans="12:12">
      <c r="L6018" s="71"/>
    </row>
    <row r="6019" spans="12:12">
      <c r="L6019" s="71"/>
    </row>
    <row r="6020" spans="12:12">
      <c r="L6020" s="71"/>
    </row>
    <row r="6021" spans="12:12">
      <c r="L6021" s="71"/>
    </row>
    <row r="6022" spans="12:12">
      <c r="L6022" s="71"/>
    </row>
    <row r="6023" spans="12:12">
      <c r="L6023" s="71"/>
    </row>
    <row r="6024" spans="12:12">
      <c r="L6024" s="71"/>
    </row>
    <row r="6025" spans="12:12">
      <c r="L6025" s="71"/>
    </row>
    <row r="6026" spans="12:12">
      <c r="L6026" s="71"/>
    </row>
    <row r="6027" spans="12:12">
      <c r="L6027" s="71"/>
    </row>
    <row r="6028" spans="12:12">
      <c r="L6028" s="71"/>
    </row>
    <row r="6029" spans="12:12">
      <c r="L6029" s="71"/>
    </row>
    <row r="6030" spans="12:12">
      <c r="L6030" s="71"/>
    </row>
    <row r="6031" spans="12:12">
      <c r="L6031" s="71"/>
    </row>
    <row r="6032" spans="12:12">
      <c r="L6032" s="71"/>
    </row>
    <row r="6033" spans="12:12">
      <c r="L6033" s="71"/>
    </row>
    <row r="6034" spans="12:12">
      <c r="L6034" s="71"/>
    </row>
    <row r="6035" spans="12:12">
      <c r="L6035" s="71"/>
    </row>
    <row r="6036" spans="12:12">
      <c r="L6036" s="71"/>
    </row>
    <row r="6037" spans="12:12">
      <c r="L6037" s="71"/>
    </row>
    <row r="6038" spans="12:12">
      <c r="L6038" s="71"/>
    </row>
    <row r="6039" spans="12:12">
      <c r="L6039" s="71"/>
    </row>
    <row r="6040" spans="12:12">
      <c r="L6040" s="71"/>
    </row>
    <row r="6041" spans="12:12">
      <c r="L6041" s="71"/>
    </row>
    <row r="6042" spans="12:12">
      <c r="L6042" s="71"/>
    </row>
    <row r="6043" spans="12:12">
      <c r="L6043" s="71"/>
    </row>
    <row r="6044" spans="12:12">
      <c r="L6044" s="71"/>
    </row>
    <row r="6045" spans="12:12">
      <c r="L6045" s="71"/>
    </row>
    <row r="6046" spans="12:12">
      <c r="L6046" s="71"/>
    </row>
    <row r="6047" spans="12:12">
      <c r="L6047" s="71"/>
    </row>
    <row r="6048" spans="12:12">
      <c r="L6048" s="71"/>
    </row>
    <row r="6049" spans="12:12">
      <c r="L6049" s="71"/>
    </row>
    <row r="6050" spans="12:12">
      <c r="L6050" s="71"/>
    </row>
    <row r="6051" spans="12:12">
      <c r="L6051" s="71"/>
    </row>
    <row r="6052" spans="12:12">
      <c r="L6052" s="71"/>
    </row>
    <row r="6053" spans="12:12">
      <c r="L6053" s="71"/>
    </row>
    <row r="6054" spans="12:12">
      <c r="L6054" s="71"/>
    </row>
    <row r="6055" spans="12:12">
      <c r="L6055" s="71"/>
    </row>
    <row r="6056" spans="12:12">
      <c r="L6056" s="71"/>
    </row>
    <row r="6057" spans="12:12">
      <c r="L6057" s="71"/>
    </row>
    <row r="6058" spans="12:12">
      <c r="L6058" s="71"/>
    </row>
    <row r="6059" spans="12:12">
      <c r="L6059" s="71"/>
    </row>
    <row r="6060" spans="12:12">
      <c r="L6060" s="71"/>
    </row>
    <row r="6061" spans="12:12">
      <c r="L6061" s="71"/>
    </row>
    <row r="6062" spans="12:12">
      <c r="L6062" s="71"/>
    </row>
    <row r="6063" spans="12:12">
      <c r="L6063" s="71"/>
    </row>
    <row r="6064" spans="12:12">
      <c r="L6064" s="71"/>
    </row>
    <row r="6065" spans="12:12">
      <c r="L6065" s="71"/>
    </row>
    <row r="6066" spans="12:12">
      <c r="L6066" s="71"/>
    </row>
    <row r="6067" spans="12:12">
      <c r="L6067" s="71"/>
    </row>
    <row r="6068" spans="12:12">
      <c r="L6068" s="71"/>
    </row>
    <row r="6069" spans="12:12">
      <c r="L6069" s="71"/>
    </row>
    <row r="6070" spans="12:12">
      <c r="L6070" s="71"/>
    </row>
    <row r="6071" spans="12:12">
      <c r="L6071" s="71"/>
    </row>
    <row r="6072" spans="12:12">
      <c r="L6072" s="71"/>
    </row>
    <row r="6073" spans="12:12">
      <c r="L6073" s="71"/>
    </row>
    <row r="6074" spans="12:12">
      <c r="L6074" s="71"/>
    </row>
    <row r="6075" spans="12:12">
      <c r="L6075" s="71"/>
    </row>
    <row r="6076" spans="12:12">
      <c r="L6076" s="71"/>
    </row>
    <row r="6077" spans="12:12">
      <c r="L6077" s="71"/>
    </row>
    <row r="6078" spans="12:12">
      <c r="L6078" s="71"/>
    </row>
    <row r="6079" spans="12:12">
      <c r="L6079" s="71"/>
    </row>
    <row r="6080" spans="12:12">
      <c r="L6080" s="71"/>
    </row>
    <row r="6081" spans="12:12">
      <c r="L6081" s="71"/>
    </row>
    <row r="6082" spans="12:12">
      <c r="L6082" s="71"/>
    </row>
    <row r="6083" spans="12:12">
      <c r="L6083" s="71"/>
    </row>
    <row r="6084" spans="12:12">
      <c r="L6084" s="71"/>
    </row>
    <row r="6085" spans="12:12">
      <c r="L6085" s="71"/>
    </row>
    <row r="6086" spans="12:12">
      <c r="L6086" s="71"/>
    </row>
    <row r="6087" spans="12:12">
      <c r="L6087" s="71"/>
    </row>
    <row r="6088" spans="12:12">
      <c r="L6088" s="71"/>
    </row>
    <row r="6089" spans="12:12">
      <c r="L6089" s="71"/>
    </row>
    <row r="6090" spans="12:12">
      <c r="L6090" s="71"/>
    </row>
    <row r="6091" spans="12:12">
      <c r="L6091" s="71"/>
    </row>
    <row r="6092" spans="12:12">
      <c r="L6092" s="71"/>
    </row>
    <row r="6093" spans="12:12">
      <c r="L6093" s="71"/>
    </row>
    <row r="6094" spans="12:12">
      <c r="L6094" s="71"/>
    </row>
    <row r="6095" spans="12:12">
      <c r="L6095" s="71"/>
    </row>
    <row r="6096" spans="12:12">
      <c r="L6096" s="71"/>
    </row>
    <row r="6097" spans="12:12">
      <c r="L6097" s="71"/>
    </row>
    <row r="6098" spans="12:12">
      <c r="L6098" s="71"/>
    </row>
    <row r="6099" spans="12:12">
      <c r="L6099" s="71"/>
    </row>
    <row r="6100" spans="12:12">
      <c r="L6100" s="71"/>
    </row>
    <row r="6101" spans="12:12">
      <c r="L6101" s="71"/>
    </row>
    <row r="6102" spans="12:12">
      <c r="L6102" s="71"/>
    </row>
    <row r="6103" spans="12:12">
      <c r="L6103" s="71"/>
    </row>
    <row r="6104" spans="12:12">
      <c r="L6104" s="71"/>
    </row>
    <row r="6105" spans="12:12">
      <c r="L6105" s="71"/>
    </row>
    <row r="6106" spans="12:12">
      <c r="L6106" s="71"/>
    </row>
    <row r="6107" spans="12:12">
      <c r="L6107" s="71"/>
    </row>
    <row r="6108" spans="12:12">
      <c r="L6108" s="71"/>
    </row>
    <row r="6109" spans="12:12">
      <c r="L6109" s="71"/>
    </row>
    <row r="6110" spans="12:12">
      <c r="L6110" s="71"/>
    </row>
    <row r="6111" spans="12:12">
      <c r="L6111" s="71"/>
    </row>
    <row r="6112" spans="12:12">
      <c r="L6112" s="71"/>
    </row>
    <row r="6113" spans="12:12">
      <c r="L6113" s="71"/>
    </row>
    <row r="6114" spans="12:12">
      <c r="L6114" s="71"/>
    </row>
    <row r="6115" spans="12:12">
      <c r="L6115" s="71"/>
    </row>
    <row r="6116" spans="12:12">
      <c r="L6116" s="71"/>
    </row>
    <row r="6117" spans="12:12">
      <c r="L6117" s="71"/>
    </row>
    <row r="6118" spans="12:12">
      <c r="L6118" s="71"/>
    </row>
    <row r="6119" spans="12:12">
      <c r="L6119" s="71"/>
    </row>
    <row r="6120" spans="12:12">
      <c r="L6120" s="71"/>
    </row>
    <row r="6121" spans="12:12">
      <c r="L6121" s="71"/>
    </row>
    <row r="6122" spans="12:12">
      <c r="L6122" s="71"/>
    </row>
    <row r="6123" spans="12:12">
      <c r="L6123" s="71"/>
    </row>
    <row r="6124" spans="12:12">
      <c r="L6124" s="71"/>
    </row>
    <row r="6125" spans="12:12">
      <c r="L6125" s="71"/>
    </row>
    <row r="6126" spans="12:12">
      <c r="L6126" s="71"/>
    </row>
    <row r="6127" spans="12:12">
      <c r="L6127" s="71"/>
    </row>
    <row r="6128" spans="12:12">
      <c r="L6128" s="71"/>
    </row>
    <row r="6129" spans="12:12">
      <c r="L6129" s="71"/>
    </row>
    <row r="6130" spans="12:12">
      <c r="L6130" s="71"/>
    </row>
    <row r="6131" spans="12:12">
      <c r="L6131" s="71"/>
    </row>
    <row r="6132" spans="12:12">
      <c r="L6132" s="71"/>
    </row>
    <row r="6133" spans="12:12">
      <c r="L6133" s="71"/>
    </row>
    <row r="6134" spans="12:12">
      <c r="L6134" s="71"/>
    </row>
    <row r="6135" spans="12:12">
      <c r="L6135" s="71"/>
    </row>
    <row r="6136" spans="12:12">
      <c r="L6136" s="71"/>
    </row>
    <row r="6137" spans="12:12">
      <c r="L6137" s="71"/>
    </row>
    <row r="6138" spans="12:12">
      <c r="L6138" s="71"/>
    </row>
    <row r="6139" spans="12:12">
      <c r="L6139" s="71"/>
    </row>
    <row r="6140" spans="12:12">
      <c r="L6140" s="71"/>
    </row>
    <row r="6141" spans="12:12">
      <c r="L6141" s="71"/>
    </row>
    <row r="6142" spans="12:12">
      <c r="L6142" s="71"/>
    </row>
    <row r="6143" spans="12:12">
      <c r="L6143" s="71"/>
    </row>
    <row r="6144" spans="12:12">
      <c r="L6144" s="71"/>
    </row>
    <row r="6145" spans="12:12">
      <c r="L6145" s="71"/>
    </row>
    <row r="6146" spans="12:12">
      <c r="L6146" s="71"/>
    </row>
    <row r="6147" spans="12:12">
      <c r="L6147" s="71"/>
    </row>
    <row r="6148" spans="12:12">
      <c r="L6148" s="71"/>
    </row>
    <row r="6149" spans="12:12">
      <c r="L6149" s="71"/>
    </row>
    <row r="6150" spans="12:12">
      <c r="L6150" s="71"/>
    </row>
    <row r="6151" spans="12:12">
      <c r="L6151" s="71"/>
    </row>
    <row r="6152" spans="12:12">
      <c r="L6152" s="71"/>
    </row>
    <row r="6153" spans="12:12">
      <c r="L6153" s="71"/>
    </row>
    <row r="6154" spans="12:12">
      <c r="L6154" s="71"/>
    </row>
    <row r="6155" spans="12:12">
      <c r="L6155" s="71"/>
    </row>
    <row r="6156" spans="12:12">
      <c r="L6156" s="71"/>
    </row>
    <row r="6157" spans="12:12">
      <c r="L6157" s="71"/>
    </row>
    <row r="6158" spans="12:12">
      <c r="L6158" s="71"/>
    </row>
    <row r="6159" spans="12:12">
      <c r="L6159" s="71"/>
    </row>
    <row r="6160" spans="12:12">
      <c r="L6160" s="71"/>
    </row>
    <row r="6161" spans="12:12">
      <c r="L6161" s="71"/>
    </row>
    <row r="6162" spans="12:12">
      <c r="L6162" s="71"/>
    </row>
    <row r="6163" spans="12:12">
      <c r="L6163" s="71"/>
    </row>
    <row r="6164" spans="12:12">
      <c r="L6164" s="71"/>
    </row>
    <row r="6165" spans="12:12">
      <c r="L6165" s="71"/>
    </row>
    <row r="6166" spans="12:12">
      <c r="L6166" s="71"/>
    </row>
    <row r="6167" spans="12:12">
      <c r="L6167" s="71"/>
    </row>
    <row r="6168" spans="12:12">
      <c r="L6168" s="71"/>
    </row>
    <row r="6169" spans="12:12">
      <c r="L6169" s="71"/>
    </row>
    <row r="6170" spans="12:12">
      <c r="L6170" s="71"/>
    </row>
    <row r="6171" spans="12:12">
      <c r="L6171" s="71"/>
    </row>
    <row r="6172" spans="12:12">
      <c r="L6172" s="71"/>
    </row>
    <row r="6173" spans="12:12">
      <c r="L6173" s="71"/>
    </row>
    <row r="6174" spans="12:12">
      <c r="L6174" s="71"/>
    </row>
    <row r="6175" spans="12:12">
      <c r="L6175" s="71"/>
    </row>
    <row r="6176" spans="12:12">
      <c r="L6176" s="71"/>
    </row>
    <row r="6177" spans="12:12">
      <c r="L6177" s="71"/>
    </row>
    <row r="6178" spans="12:12">
      <c r="L6178" s="71"/>
    </row>
    <row r="6179" spans="12:12">
      <c r="L6179" s="71"/>
    </row>
    <row r="6180" spans="12:12">
      <c r="L6180" s="71"/>
    </row>
    <row r="6181" spans="12:12">
      <c r="L6181" s="71"/>
    </row>
    <row r="6182" spans="12:12">
      <c r="L6182" s="71"/>
    </row>
    <row r="6183" spans="12:12">
      <c r="L6183" s="71"/>
    </row>
    <row r="6184" spans="12:12">
      <c r="L6184" s="71"/>
    </row>
    <row r="6185" spans="12:12">
      <c r="L6185" s="71"/>
    </row>
    <row r="6186" spans="12:12">
      <c r="L6186" s="71"/>
    </row>
    <row r="6187" spans="12:12">
      <c r="L6187" s="71"/>
    </row>
    <row r="6188" spans="12:12">
      <c r="L6188" s="71"/>
    </row>
    <row r="6189" spans="12:12">
      <c r="L6189" s="71"/>
    </row>
    <row r="6190" spans="12:12">
      <c r="L6190" s="71"/>
    </row>
    <row r="6191" spans="12:12">
      <c r="L6191" s="71"/>
    </row>
    <row r="6192" spans="12:12">
      <c r="L6192" s="71"/>
    </row>
    <row r="6193" spans="12:12">
      <c r="L6193" s="71"/>
    </row>
    <row r="6194" spans="12:12">
      <c r="L6194" s="71"/>
    </row>
    <row r="6195" spans="12:12">
      <c r="L6195" s="71"/>
    </row>
    <row r="6196" spans="12:12">
      <c r="L6196" s="71"/>
    </row>
    <row r="6197" spans="12:12">
      <c r="L6197" s="71"/>
    </row>
    <row r="6198" spans="12:12">
      <c r="L6198" s="71"/>
    </row>
    <row r="6199" spans="12:12">
      <c r="L6199" s="71"/>
    </row>
    <row r="6200" spans="12:12">
      <c r="L6200" s="71"/>
    </row>
    <row r="6201" spans="12:12">
      <c r="L6201" s="71"/>
    </row>
    <row r="6202" spans="12:12">
      <c r="L6202" s="71"/>
    </row>
    <row r="6203" spans="12:12">
      <c r="L6203" s="71"/>
    </row>
    <row r="6204" spans="12:12">
      <c r="L6204" s="71"/>
    </row>
    <row r="6205" spans="12:12">
      <c r="L6205" s="71"/>
    </row>
    <row r="6206" spans="12:12">
      <c r="L6206" s="71"/>
    </row>
    <row r="6207" spans="12:12">
      <c r="L6207" s="71"/>
    </row>
    <row r="6208" spans="12:12">
      <c r="L6208" s="71"/>
    </row>
    <row r="6209" spans="12:12">
      <c r="L6209" s="71"/>
    </row>
    <row r="6210" spans="12:12">
      <c r="L6210" s="71"/>
    </row>
    <row r="6211" spans="12:12">
      <c r="L6211" s="71"/>
    </row>
    <row r="6212" spans="12:12">
      <c r="L6212" s="71"/>
    </row>
    <row r="6213" spans="12:12">
      <c r="L6213" s="71"/>
    </row>
    <row r="6214" spans="12:12">
      <c r="L6214" s="71"/>
    </row>
    <row r="6215" spans="12:12">
      <c r="L6215" s="71"/>
    </row>
    <row r="6216" spans="12:12">
      <c r="L6216" s="71"/>
    </row>
    <row r="6217" spans="12:12">
      <c r="L6217" s="71"/>
    </row>
    <row r="6218" spans="12:12">
      <c r="L6218" s="71"/>
    </row>
    <row r="6219" spans="12:12">
      <c r="L6219" s="71"/>
    </row>
    <row r="6220" spans="12:12">
      <c r="L6220" s="71"/>
    </row>
    <row r="6221" spans="12:12">
      <c r="L6221" s="71"/>
    </row>
    <row r="6222" spans="12:12">
      <c r="L6222" s="71"/>
    </row>
    <row r="6223" spans="12:12">
      <c r="L6223" s="71"/>
    </row>
    <row r="6224" spans="12:12">
      <c r="L6224" s="71"/>
    </row>
    <row r="6225" spans="12:12">
      <c r="L6225" s="71"/>
    </row>
    <row r="6226" spans="12:12">
      <c r="L6226" s="71"/>
    </row>
    <row r="6227" spans="12:12">
      <c r="L6227" s="71"/>
    </row>
    <row r="6228" spans="12:12">
      <c r="L6228" s="71"/>
    </row>
    <row r="6229" spans="12:12">
      <c r="L6229" s="71"/>
    </row>
    <row r="6230" spans="12:12">
      <c r="L6230" s="71"/>
    </row>
    <row r="6231" spans="12:12">
      <c r="L6231" s="71"/>
    </row>
    <row r="6232" spans="12:12">
      <c r="L6232" s="71"/>
    </row>
    <row r="6233" spans="12:12">
      <c r="L6233" s="71"/>
    </row>
    <row r="6234" spans="12:12">
      <c r="L6234" s="71"/>
    </row>
    <row r="6235" spans="12:12">
      <c r="L6235" s="71"/>
    </row>
    <row r="6236" spans="12:12">
      <c r="L6236" s="71"/>
    </row>
    <row r="6237" spans="12:12">
      <c r="L6237" s="71"/>
    </row>
    <row r="6238" spans="12:12">
      <c r="L6238" s="71"/>
    </row>
    <row r="6239" spans="12:12">
      <c r="L6239" s="71"/>
    </row>
    <row r="6240" spans="12:12">
      <c r="L6240" s="71"/>
    </row>
    <row r="6241" spans="12:12">
      <c r="L6241" s="71"/>
    </row>
    <row r="6242" spans="12:12">
      <c r="L6242" s="71"/>
    </row>
    <row r="6243" spans="12:12">
      <c r="L6243" s="71"/>
    </row>
    <row r="6244" spans="12:12">
      <c r="L6244" s="71"/>
    </row>
    <row r="6245" spans="12:12">
      <c r="L6245" s="71"/>
    </row>
    <row r="6246" spans="12:12">
      <c r="L6246" s="71"/>
    </row>
    <row r="6247" spans="12:12">
      <c r="L6247" s="71"/>
    </row>
    <row r="6248" spans="12:12">
      <c r="L6248" s="71"/>
    </row>
    <row r="6249" spans="12:12">
      <c r="L6249" s="71"/>
    </row>
    <row r="6250" spans="12:12">
      <c r="L6250" s="71"/>
    </row>
    <row r="6251" spans="12:12">
      <c r="L6251" s="71"/>
    </row>
    <row r="6252" spans="12:12">
      <c r="L6252" s="71"/>
    </row>
    <row r="6253" spans="12:12">
      <c r="L6253" s="71"/>
    </row>
    <row r="6254" spans="12:12">
      <c r="L6254" s="71"/>
    </row>
    <row r="6255" spans="12:12">
      <c r="L6255" s="71"/>
    </row>
    <row r="6256" spans="12:12">
      <c r="L6256" s="71"/>
    </row>
    <row r="6257" spans="12:12">
      <c r="L6257" s="71"/>
    </row>
    <row r="6258" spans="12:12">
      <c r="L6258" s="71"/>
    </row>
    <row r="6259" spans="12:12">
      <c r="L6259" s="71"/>
    </row>
    <row r="6260" spans="12:12">
      <c r="L6260" s="71"/>
    </row>
    <row r="6261" spans="12:12">
      <c r="L6261" s="71"/>
    </row>
    <row r="6262" spans="12:12">
      <c r="L6262" s="71"/>
    </row>
    <row r="6263" spans="12:12">
      <c r="L6263" s="71"/>
    </row>
    <row r="6264" spans="12:12">
      <c r="L6264" s="71"/>
    </row>
    <row r="6265" spans="12:12">
      <c r="L6265" s="71"/>
    </row>
    <row r="6266" spans="12:12">
      <c r="L6266" s="71"/>
    </row>
    <row r="6267" spans="12:12">
      <c r="L6267" s="71"/>
    </row>
    <row r="6268" spans="12:12">
      <c r="L6268" s="71"/>
    </row>
    <row r="6269" spans="12:12">
      <c r="L6269" s="71"/>
    </row>
    <row r="6270" spans="12:12">
      <c r="L6270" s="71"/>
    </row>
    <row r="6271" spans="12:12">
      <c r="L6271" s="71"/>
    </row>
    <row r="6272" spans="12:12">
      <c r="L6272" s="71"/>
    </row>
    <row r="6273" spans="12:12">
      <c r="L6273" s="71"/>
    </row>
    <row r="6274" spans="12:12">
      <c r="L6274" s="71"/>
    </row>
    <row r="6275" spans="12:12">
      <c r="L6275" s="71"/>
    </row>
    <row r="6276" spans="12:12">
      <c r="L6276" s="71"/>
    </row>
    <row r="6277" spans="12:12">
      <c r="L6277" s="71"/>
    </row>
    <row r="6278" spans="12:12">
      <c r="L6278" s="71"/>
    </row>
    <row r="6279" spans="12:12">
      <c r="L6279" s="71"/>
    </row>
    <row r="6280" spans="12:12">
      <c r="L6280" s="71"/>
    </row>
    <row r="6281" spans="12:12">
      <c r="L6281" s="71"/>
    </row>
    <row r="6282" spans="12:12">
      <c r="L6282" s="71"/>
    </row>
    <row r="6283" spans="12:12">
      <c r="L6283" s="71"/>
    </row>
    <row r="6284" spans="12:12">
      <c r="L6284" s="71"/>
    </row>
    <row r="6285" spans="12:12">
      <c r="L6285" s="71"/>
    </row>
    <row r="6286" spans="12:12">
      <c r="L6286" s="71"/>
    </row>
    <row r="6287" spans="12:12">
      <c r="L6287" s="71"/>
    </row>
    <row r="6288" spans="12:12">
      <c r="L6288" s="71"/>
    </row>
    <row r="6289" spans="12:12">
      <c r="L6289" s="71"/>
    </row>
    <row r="6290" spans="12:12">
      <c r="L6290" s="71"/>
    </row>
    <row r="6291" spans="12:12">
      <c r="L6291" s="71"/>
    </row>
    <row r="6292" spans="12:12">
      <c r="L6292" s="71"/>
    </row>
    <row r="6293" spans="12:12">
      <c r="L6293" s="71"/>
    </row>
    <row r="6294" spans="12:12">
      <c r="L6294" s="71"/>
    </row>
    <row r="6295" spans="12:12">
      <c r="L6295" s="71"/>
    </row>
    <row r="6296" spans="12:12">
      <c r="L6296" s="71"/>
    </row>
    <row r="6297" spans="12:12">
      <c r="L6297" s="71"/>
    </row>
    <row r="6298" spans="12:12">
      <c r="L6298" s="71"/>
    </row>
    <row r="6299" spans="12:12">
      <c r="L6299" s="71"/>
    </row>
    <row r="6300" spans="12:12">
      <c r="L6300" s="71"/>
    </row>
    <row r="6301" spans="12:12">
      <c r="L6301" s="71"/>
    </row>
    <row r="6302" spans="12:12">
      <c r="L6302" s="71"/>
    </row>
    <row r="6303" spans="12:12">
      <c r="L6303" s="71"/>
    </row>
    <row r="6304" spans="12:12">
      <c r="L6304" s="71"/>
    </row>
    <row r="6305" spans="12:12">
      <c r="L6305" s="71"/>
    </row>
    <row r="6306" spans="12:12">
      <c r="L6306" s="71"/>
    </row>
    <row r="6307" spans="12:12">
      <c r="L6307" s="71"/>
    </row>
    <row r="6308" spans="12:12">
      <c r="L6308" s="71"/>
    </row>
    <row r="6309" spans="12:12">
      <c r="L6309" s="71"/>
    </row>
    <row r="6310" spans="12:12">
      <c r="L6310" s="71"/>
    </row>
    <row r="6311" spans="12:12">
      <c r="L6311" s="71"/>
    </row>
    <row r="6312" spans="12:12">
      <c r="L6312" s="71"/>
    </row>
    <row r="6313" spans="12:12">
      <c r="L6313" s="71"/>
    </row>
    <row r="6314" spans="12:12">
      <c r="L6314" s="71"/>
    </row>
    <row r="6315" spans="12:12">
      <c r="L6315" s="71"/>
    </row>
    <row r="6316" spans="12:12">
      <c r="L6316" s="71"/>
    </row>
    <row r="6317" spans="12:12">
      <c r="L6317" s="71"/>
    </row>
    <row r="6318" spans="12:12">
      <c r="L6318" s="71"/>
    </row>
    <row r="6319" spans="12:12">
      <c r="L6319" s="71"/>
    </row>
    <row r="6320" spans="12:12">
      <c r="L6320" s="71"/>
    </row>
    <row r="6321" spans="12:12">
      <c r="L6321" s="71"/>
    </row>
    <row r="6322" spans="12:12">
      <c r="L6322" s="71"/>
    </row>
    <row r="6323" spans="12:12">
      <c r="L6323" s="71"/>
    </row>
    <row r="6324" spans="12:12">
      <c r="L6324" s="71"/>
    </row>
    <row r="6325" spans="12:12">
      <c r="L6325" s="71"/>
    </row>
    <row r="6326" spans="12:12">
      <c r="L6326" s="71"/>
    </row>
    <row r="6327" spans="12:12">
      <c r="L6327" s="71"/>
    </row>
    <row r="6328" spans="12:12">
      <c r="L6328" s="71"/>
    </row>
    <row r="6329" spans="12:12">
      <c r="L6329" s="71"/>
    </row>
    <row r="6330" spans="12:12">
      <c r="L6330" s="71"/>
    </row>
    <row r="6331" spans="12:12">
      <c r="L6331" s="71"/>
    </row>
    <row r="6332" spans="12:12">
      <c r="L6332" s="71"/>
    </row>
    <row r="6333" spans="12:12">
      <c r="L6333" s="71"/>
    </row>
    <row r="6334" spans="12:12">
      <c r="L6334" s="71"/>
    </row>
    <row r="6335" spans="12:12">
      <c r="L6335" s="71"/>
    </row>
    <row r="6336" spans="12:12">
      <c r="L6336" s="71"/>
    </row>
    <row r="6337" spans="12:12">
      <c r="L6337" s="71"/>
    </row>
    <row r="6338" spans="12:12">
      <c r="L6338" s="71"/>
    </row>
    <row r="6339" spans="12:12">
      <c r="L6339" s="71"/>
    </row>
    <row r="6340" spans="12:12">
      <c r="L6340" s="71"/>
    </row>
    <row r="6341" spans="12:12">
      <c r="L6341" s="71"/>
    </row>
    <row r="6342" spans="12:12">
      <c r="L6342" s="71"/>
    </row>
    <row r="6343" spans="12:12">
      <c r="L6343" s="71"/>
    </row>
    <row r="6344" spans="12:12">
      <c r="L6344" s="71"/>
    </row>
    <row r="6345" spans="12:12">
      <c r="L6345" s="71"/>
    </row>
    <row r="6346" spans="12:12">
      <c r="L6346" s="71"/>
    </row>
    <row r="6347" spans="12:12">
      <c r="L6347" s="71"/>
    </row>
    <row r="6348" spans="12:12">
      <c r="L6348" s="71"/>
    </row>
    <row r="6349" spans="12:12">
      <c r="L6349" s="71"/>
    </row>
    <row r="6350" spans="12:12">
      <c r="L6350" s="71"/>
    </row>
    <row r="6351" spans="12:12">
      <c r="L6351" s="71"/>
    </row>
    <row r="6352" spans="12:12">
      <c r="L6352" s="71"/>
    </row>
    <row r="6353" spans="12:12">
      <c r="L6353" s="71"/>
    </row>
    <row r="6354" spans="12:12">
      <c r="L6354" s="71"/>
    </row>
    <row r="6355" spans="12:12">
      <c r="L6355" s="71"/>
    </row>
    <row r="6356" spans="12:12">
      <c r="L6356" s="71"/>
    </row>
    <row r="6357" spans="12:12">
      <c r="L6357" s="71"/>
    </row>
    <row r="6358" spans="12:12">
      <c r="L6358" s="71"/>
    </row>
    <row r="6359" spans="12:12">
      <c r="L6359" s="71"/>
    </row>
    <row r="6360" spans="12:12">
      <c r="L6360" s="71"/>
    </row>
    <row r="6361" spans="12:12">
      <c r="L6361" s="71"/>
    </row>
    <row r="6362" spans="12:12">
      <c r="L6362" s="71"/>
    </row>
    <row r="6363" spans="12:12">
      <c r="L6363" s="71"/>
    </row>
    <row r="6364" spans="12:12">
      <c r="L6364" s="71"/>
    </row>
    <row r="6365" spans="12:12">
      <c r="L6365" s="71"/>
    </row>
    <row r="6366" spans="12:12">
      <c r="L6366" s="71"/>
    </row>
    <row r="6367" spans="12:12">
      <c r="L6367" s="71"/>
    </row>
    <row r="6368" spans="12:12">
      <c r="L6368" s="71"/>
    </row>
    <row r="6369" spans="12:12">
      <c r="L6369" s="71"/>
    </row>
    <row r="6370" spans="12:12">
      <c r="L6370" s="71"/>
    </row>
    <row r="6371" spans="12:12">
      <c r="L6371" s="71"/>
    </row>
    <row r="6372" spans="12:12">
      <c r="L6372" s="71"/>
    </row>
    <row r="6373" spans="12:12">
      <c r="L6373" s="71"/>
    </row>
    <row r="6374" spans="12:12">
      <c r="L6374" s="71"/>
    </row>
    <row r="6375" spans="12:12">
      <c r="L6375" s="71"/>
    </row>
    <row r="6376" spans="12:12">
      <c r="L6376" s="71"/>
    </row>
    <row r="6377" spans="12:12">
      <c r="L6377" s="71"/>
    </row>
    <row r="6378" spans="12:12">
      <c r="L6378" s="71"/>
    </row>
    <row r="6379" spans="12:12">
      <c r="L6379" s="71"/>
    </row>
    <row r="6380" spans="12:12">
      <c r="L6380" s="71"/>
    </row>
    <row r="6381" spans="12:12">
      <c r="L6381" s="71"/>
    </row>
    <row r="6382" spans="12:12">
      <c r="L6382" s="71"/>
    </row>
    <row r="6383" spans="12:12">
      <c r="L6383" s="71"/>
    </row>
    <row r="6384" spans="12:12">
      <c r="L6384" s="71"/>
    </row>
    <row r="6385" spans="12:12">
      <c r="L6385" s="71"/>
    </row>
    <row r="6386" spans="12:12">
      <c r="L6386" s="71"/>
    </row>
    <row r="6387" spans="12:12">
      <c r="L6387" s="71"/>
    </row>
    <row r="6388" spans="12:12">
      <c r="L6388" s="71"/>
    </row>
    <row r="6389" spans="12:12">
      <c r="L6389" s="71"/>
    </row>
    <row r="6390" spans="12:12">
      <c r="L6390" s="71"/>
    </row>
    <row r="6391" spans="12:12">
      <c r="L6391" s="71"/>
    </row>
    <row r="6392" spans="12:12">
      <c r="L6392" s="71"/>
    </row>
    <row r="6393" spans="12:12">
      <c r="L6393" s="71"/>
    </row>
    <row r="6394" spans="12:12">
      <c r="L6394" s="71"/>
    </row>
    <row r="6395" spans="12:12">
      <c r="L6395" s="71"/>
    </row>
    <row r="6396" spans="12:12">
      <c r="L6396" s="71"/>
    </row>
    <row r="6397" spans="12:12">
      <c r="L6397" s="71"/>
    </row>
    <row r="6398" spans="12:12">
      <c r="L6398" s="71"/>
    </row>
    <row r="6399" spans="12:12">
      <c r="L6399" s="71"/>
    </row>
    <row r="6400" spans="12:12">
      <c r="L6400" s="71"/>
    </row>
    <row r="6401" spans="12:12">
      <c r="L6401" s="71"/>
    </row>
    <row r="6402" spans="12:12">
      <c r="L6402" s="71"/>
    </row>
    <row r="6403" spans="12:12">
      <c r="L6403" s="71"/>
    </row>
    <row r="6404" spans="12:12">
      <c r="L6404" s="71"/>
    </row>
    <row r="6405" spans="12:12">
      <c r="L6405" s="71"/>
    </row>
    <row r="6406" spans="12:12">
      <c r="L6406" s="71"/>
    </row>
    <row r="6407" spans="12:12">
      <c r="L6407" s="71"/>
    </row>
    <row r="6408" spans="12:12">
      <c r="L6408" s="71"/>
    </row>
    <row r="6409" spans="12:12">
      <c r="L6409" s="71"/>
    </row>
    <row r="6410" spans="12:12">
      <c r="L6410" s="71"/>
    </row>
    <row r="6411" spans="12:12">
      <c r="L6411" s="71"/>
    </row>
    <row r="6412" spans="12:12">
      <c r="L6412" s="71"/>
    </row>
    <row r="6413" spans="12:12">
      <c r="L6413" s="71"/>
    </row>
    <row r="6414" spans="12:12">
      <c r="L6414" s="71"/>
    </row>
    <row r="6415" spans="12:12">
      <c r="L6415" s="71"/>
    </row>
    <row r="6416" spans="12:12">
      <c r="L6416" s="71"/>
    </row>
    <row r="6417" spans="12:12">
      <c r="L6417" s="71"/>
    </row>
    <row r="6418" spans="12:12">
      <c r="L6418" s="71"/>
    </row>
    <row r="6419" spans="12:12">
      <c r="L6419" s="71"/>
    </row>
    <row r="6420" spans="12:12">
      <c r="L6420" s="71"/>
    </row>
    <row r="6421" spans="12:12">
      <c r="L6421" s="71"/>
    </row>
    <row r="6422" spans="12:12">
      <c r="L6422" s="71"/>
    </row>
    <row r="6423" spans="12:12">
      <c r="L6423" s="71"/>
    </row>
    <row r="6424" spans="12:12">
      <c r="L6424" s="71"/>
    </row>
    <row r="6425" spans="12:12">
      <c r="L6425" s="71"/>
    </row>
    <row r="6426" spans="12:12">
      <c r="L6426" s="71"/>
    </row>
    <row r="6427" spans="12:12">
      <c r="L6427" s="71"/>
    </row>
    <row r="6428" spans="12:12">
      <c r="L6428" s="71"/>
    </row>
    <row r="6429" spans="12:12">
      <c r="L6429" s="71"/>
    </row>
    <row r="6430" spans="12:12">
      <c r="L6430" s="71"/>
    </row>
    <row r="6431" spans="12:12">
      <c r="L6431" s="71"/>
    </row>
    <row r="6432" spans="12:12">
      <c r="L6432" s="71"/>
    </row>
    <row r="6433" spans="12:12">
      <c r="L6433" s="71"/>
    </row>
    <row r="6434" spans="12:12">
      <c r="L6434" s="71"/>
    </row>
    <row r="6435" spans="12:12">
      <c r="L6435" s="71"/>
    </row>
    <row r="6436" spans="12:12">
      <c r="L6436" s="71"/>
    </row>
    <row r="6437" spans="12:12">
      <c r="L6437" s="71"/>
    </row>
    <row r="6438" spans="12:12">
      <c r="L6438" s="71"/>
    </row>
    <row r="6439" spans="12:12">
      <c r="L6439" s="71"/>
    </row>
    <row r="6440" spans="12:12">
      <c r="L6440" s="71"/>
    </row>
    <row r="6441" spans="12:12">
      <c r="L6441" s="71"/>
    </row>
    <row r="6442" spans="12:12">
      <c r="L6442" s="71"/>
    </row>
    <row r="6443" spans="12:12">
      <c r="L6443" s="71"/>
    </row>
    <row r="6444" spans="12:12">
      <c r="L6444" s="71"/>
    </row>
    <row r="6445" spans="12:12">
      <c r="L6445" s="71"/>
    </row>
    <row r="6446" spans="12:12">
      <c r="L6446" s="71"/>
    </row>
    <row r="6447" spans="12:12">
      <c r="L6447" s="71"/>
    </row>
    <row r="6448" spans="12:12">
      <c r="L6448" s="71"/>
    </row>
    <row r="6449" spans="12:12">
      <c r="L6449" s="71"/>
    </row>
    <row r="6450" spans="12:12">
      <c r="L6450" s="71"/>
    </row>
    <row r="6451" spans="12:12">
      <c r="L6451" s="71"/>
    </row>
    <row r="6452" spans="12:12">
      <c r="L6452" s="71"/>
    </row>
    <row r="6453" spans="12:12">
      <c r="L6453" s="71"/>
    </row>
    <row r="6454" spans="12:12">
      <c r="L6454" s="71"/>
    </row>
    <row r="6455" spans="12:12">
      <c r="L6455" s="71"/>
    </row>
    <row r="6456" spans="12:12">
      <c r="L6456" s="71"/>
    </row>
    <row r="6457" spans="12:12">
      <c r="L6457" s="71"/>
    </row>
    <row r="6458" spans="12:12">
      <c r="L6458" s="71"/>
    </row>
    <row r="6459" spans="12:12">
      <c r="L6459" s="71"/>
    </row>
    <row r="6460" spans="12:12">
      <c r="L6460" s="71"/>
    </row>
    <row r="6461" spans="12:12">
      <c r="L6461" s="71"/>
    </row>
    <row r="6462" spans="12:12">
      <c r="L6462" s="71"/>
    </row>
    <row r="6463" spans="12:12">
      <c r="L6463" s="71"/>
    </row>
    <row r="6464" spans="12:12">
      <c r="L6464" s="71"/>
    </row>
    <row r="6465" spans="12:12">
      <c r="L6465" s="71"/>
    </row>
    <row r="6466" spans="12:12">
      <c r="L6466" s="71"/>
    </row>
    <row r="6467" spans="12:12">
      <c r="L6467" s="71"/>
    </row>
    <row r="6468" spans="12:12">
      <c r="L6468" s="71"/>
    </row>
    <row r="6469" spans="12:12">
      <c r="L6469" s="71"/>
    </row>
    <row r="6470" spans="12:12">
      <c r="L6470" s="71"/>
    </row>
    <row r="6471" spans="12:12">
      <c r="L6471" s="71"/>
    </row>
    <row r="6472" spans="12:12">
      <c r="L6472" s="71"/>
    </row>
    <row r="6473" spans="12:12">
      <c r="L6473" s="71"/>
    </row>
    <row r="6474" spans="12:12">
      <c r="L6474" s="71"/>
    </row>
    <row r="6475" spans="12:12">
      <c r="L6475" s="71"/>
    </row>
    <row r="6476" spans="12:12">
      <c r="L6476" s="71"/>
    </row>
    <row r="6477" spans="12:12">
      <c r="L6477" s="71"/>
    </row>
    <row r="6478" spans="12:12">
      <c r="L6478" s="71"/>
    </row>
    <row r="6479" spans="12:12">
      <c r="L6479" s="71"/>
    </row>
    <row r="6480" spans="12:12">
      <c r="L6480" s="71"/>
    </row>
    <row r="6481" spans="12:12">
      <c r="L6481" s="71"/>
    </row>
    <row r="6482" spans="12:12">
      <c r="L6482" s="71"/>
    </row>
    <row r="6483" spans="12:12">
      <c r="L6483" s="71"/>
    </row>
    <row r="6484" spans="12:12">
      <c r="L6484" s="71"/>
    </row>
    <row r="6485" spans="12:12">
      <c r="L6485" s="71"/>
    </row>
    <row r="6486" spans="12:12">
      <c r="L6486" s="71"/>
    </row>
    <row r="6487" spans="12:12">
      <c r="L6487" s="71"/>
    </row>
    <row r="6488" spans="12:12">
      <c r="L6488" s="71"/>
    </row>
    <row r="6489" spans="12:12">
      <c r="L6489" s="71"/>
    </row>
    <row r="6490" spans="12:12">
      <c r="L6490" s="71"/>
    </row>
    <row r="6491" spans="12:12">
      <c r="L6491" s="71"/>
    </row>
    <row r="6492" spans="12:12">
      <c r="L6492" s="71"/>
    </row>
    <row r="6493" spans="12:12">
      <c r="L6493" s="71"/>
    </row>
    <row r="6494" spans="12:12">
      <c r="L6494" s="71"/>
    </row>
    <row r="6495" spans="12:12">
      <c r="L6495" s="71"/>
    </row>
    <row r="6496" spans="12:12">
      <c r="L6496" s="71"/>
    </row>
    <row r="6497" spans="12:12">
      <c r="L6497" s="71"/>
    </row>
    <row r="6498" spans="12:12">
      <c r="L6498" s="71"/>
    </row>
    <row r="6499" spans="12:12">
      <c r="L6499" s="71"/>
    </row>
    <row r="6500" spans="12:12">
      <c r="L6500" s="71"/>
    </row>
    <row r="6501" spans="12:12">
      <c r="L6501" s="71"/>
    </row>
    <row r="6502" spans="12:12">
      <c r="L6502" s="71"/>
    </row>
    <row r="6503" spans="12:12">
      <c r="L6503" s="71"/>
    </row>
    <row r="6504" spans="12:12">
      <c r="L6504" s="71"/>
    </row>
    <row r="6505" spans="12:12">
      <c r="L6505" s="71"/>
    </row>
    <row r="6506" spans="12:12">
      <c r="L6506" s="71"/>
    </row>
    <row r="6507" spans="12:12">
      <c r="L6507" s="71"/>
    </row>
    <row r="6508" spans="12:12">
      <c r="L6508" s="71"/>
    </row>
    <row r="6509" spans="12:12">
      <c r="L6509" s="71"/>
    </row>
    <row r="6510" spans="12:12">
      <c r="L6510" s="71"/>
    </row>
    <row r="6511" spans="12:12">
      <c r="L6511" s="71"/>
    </row>
    <row r="6512" spans="12:12">
      <c r="L6512" s="71"/>
    </row>
    <row r="6513" spans="12:12">
      <c r="L6513" s="71"/>
    </row>
    <row r="6514" spans="12:12">
      <c r="L6514" s="71"/>
    </row>
    <row r="6515" spans="12:12">
      <c r="L6515" s="71"/>
    </row>
    <row r="6516" spans="12:12">
      <c r="L6516" s="71"/>
    </row>
    <row r="6517" spans="12:12">
      <c r="L6517" s="71"/>
    </row>
    <row r="6518" spans="12:12">
      <c r="L6518" s="71"/>
    </row>
    <row r="6519" spans="12:12">
      <c r="L6519" s="71"/>
    </row>
    <row r="6520" spans="12:12">
      <c r="L6520" s="71"/>
    </row>
    <row r="6521" spans="12:12">
      <c r="L6521" s="71"/>
    </row>
    <row r="6522" spans="12:12">
      <c r="L6522" s="71"/>
    </row>
    <row r="6523" spans="12:12">
      <c r="L6523" s="71"/>
    </row>
    <row r="6524" spans="12:12">
      <c r="L6524" s="71"/>
    </row>
    <row r="6525" spans="12:12">
      <c r="L6525" s="71"/>
    </row>
    <row r="6526" spans="12:12">
      <c r="L6526" s="71"/>
    </row>
    <row r="6527" spans="12:12">
      <c r="L6527" s="71"/>
    </row>
    <row r="6528" spans="12:12">
      <c r="L6528" s="71"/>
    </row>
    <row r="6529" spans="12:12">
      <c r="L6529" s="71"/>
    </row>
    <row r="6530" spans="12:12">
      <c r="L6530" s="71"/>
    </row>
    <row r="6531" spans="12:12">
      <c r="L6531" s="71"/>
    </row>
    <row r="6532" spans="12:12">
      <c r="L6532" s="71"/>
    </row>
    <row r="6533" spans="12:12">
      <c r="L6533" s="71"/>
    </row>
    <row r="6534" spans="12:12">
      <c r="L6534" s="71"/>
    </row>
    <row r="6535" spans="12:12">
      <c r="L6535" s="71"/>
    </row>
    <row r="6536" spans="12:12">
      <c r="L6536" s="71"/>
    </row>
    <row r="6537" spans="12:12">
      <c r="L6537" s="71"/>
    </row>
    <row r="6538" spans="12:12">
      <c r="L6538" s="71"/>
    </row>
    <row r="6539" spans="12:12">
      <c r="L6539" s="71"/>
    </row>
    <row r="6540" spans="12:12">
      <c r="L6540" s="71"/>
    </row>
    <row r="6541" spans="12:12">
      <c r="L6541" s="71"/>
    </row>
    <row r="6542" spans="12:12">
      <c r="L6542" s="71"/>
    </row>
    <row r="6543" spans="12:12">
      <c r="L6543" s="71"/>
    </row>
    <row r="6544" spans="12:12">
      <c r="L6544" s="71"/>
    </row>
    <row r="6545" spans="12:12">
      <c r="L6545" s="71"/>
    </row>
    <row r="6546" spans="12:12">
      <c r="L6546" s="71"/>
    </row>
    <row r="6547" spans="12:12">
      <c r="L6547" s="71"/>
    </row>
    <row r="6548" spans="12:12">
      <c r="L6548" s="71"/>
    </row>
    <row r="6549" spans="12:12">
      <c r="L6549" s="71"/>
    </row>
    <row r="6550" spans="12:12">
      <c r="L6550" s="71"/>
    </row>
    <row r="6551" spans="12:12">
      <c r="L6551" s="71"/>
    </row>
    <row r="6552" spans="12:12">
      <c r="L6552" s="71"/>
    </row>
    <row r="6553" spans="12:12">
      <c r="L6553" s="71"/>
    </row>
    <row r="6554" spans="12:12">
      <c r="L6554" s="71"/>
    </row>
    <row r="6555" spans="12:12">
      <c r="L6555" s="71"/>
    </row>
    <row r="6556" spans="12:12">
      <c r="L6556" s="71"/>
    </row>
    <row r="6557" spans="12:12">
      <c r="L6557" s="71"/>
    </row>
    <row r="6558" spans="12:12">
      <c r="L6558" s="71"/>
    </row>
    <row r="6559" spans="12:12">
      <c r="L6559" s="71"/>
    </row>
    <row r="6560" spans="12:12">
      <c r="L6560" s="71"/>
    </row>
    <row r="6561" spans="12:12">
      <c r="L6561" s="71"/>
    </row>
    <row r="6562" spans="12:12">
      <c r="L6562" s="71"/>
    </row>
    <row r="6563" spans="12:12">
      <c r="L6563" s="71"/>
    </row>
    <row r="6564" spans="12:12">
      <c r="L6564" s="71"/>
    </row>
    <row r="6565" spans="12:12">
      <c r="L6565" s="71"/>
    </row>
    <row r="6566" spans="12:12">
      <c r="L6566" s="71"/>
    </row>
    <row r="6567" spans="12:12">
      <c r="L6567" s="71"/>
    </row>
    <row r="6568" spans="12:12">
      <c r="L6568" s="71"/>
    </row>
    <row r="6569" spans="12:12">
      <c r="L6569" s="71"/>
    </row>
    <row r="6570" spans="12:12">
      <c r="L6570" s="71"/>
    </row>
    <row r="6571" spans="12:12">
      <c r="L6571" s="71"/>
    </row>
    <row r="6572" spans="12:12">
      <c r="L6572" s="71"/>
    </row>
    <row r="6573" spans="12:12">
      <c r="L6573" s="71"/>
    </row>
    <row r="6574" spans="12:12">
      <c r="L6574" s="71"/>
    </row>
    <row r="6575" spans="12:12">
      <c r="L6575" s="71"/>
    </row>
    <row r="6576" spans="12:12">
      <c r="L6576" s="71"/>
    </row>
    <row r="6577" spans="12:12">
      <c r="L6577" s="71"/>
    </row>
    <row r="6578" spans="12:12">
      <c r="L6578" s="71"/>
    </row>
    <row r="6579" spans="12:12">
      <c r="L6579" s="71"/>
    </row>
    <row r="6580" spans="12:12">
      <c r="L6580" s="71"/>
    </row>
    <row r="6581" spans="12:12">
      <c r="L6581" s="71"/>
    </row>
    <row r="6582" spans="12:12">
      <c r="L6582" s="71"/>
    </row>
    <row r="6583" spans="12:12">
      <c r="L6583" s="71"/>
    </row>
    <row r="6584" spans="12:12">
      <c r="L6584" s="71"/>
    </row>
    <row r="6585" spans="12:12">
      <c r="L6585" s="71"/>
    </row>
    <row r="6586" spans="12:12">
      <c r="L6586" s="71"/>
    </row>
    <row r="6587" spans="12:12">
      <c r="L6587" s="71"/>
    </row>
    <row r="6588" spans="12:12">
      <c r="L6588" s="71"/>
    </row>
    <row r="6589" spans="12:12">
      <c r="L6589" s="71"/>
    </row>
    <row r="6590" spans="12:12">
      <c r="L6590" s="71"/>
    </row>
    <row r="6591" spans="12:12">
      <c r="L6591" s="71"/>
    </row>
    <row r="6592" spans="12:12">
      <c r="L6592" s="71"/>
    </row>
    <row r="6593" spans="12:12">
      <c r="L6593" s="71"/>
    </row>
    <row r="6594" spans="12:12">
      <c r="L6594" s="71"/>
    </row>
    <row r="6595" spans="12:12">
      <c r="L6595" s="71"/>
    </row>
    <row r="6596" spans="12:12">
      <c r="L6596" s="71"/>
    </row>
    <row r="6597" spans="12:12">
      <c r="L6597" s="71"/>
    </row>
    <row r="6598" spans="12:12">
      <c r="L6598" s="71"/>
    </row>
    <row r="6599" spans="12:12">
      <c r="L6599" s="71"/>
    </row>
    <row r="6600" spans="12:12">
      <c r="L6600" s="71"/>
    </row>
    <row r="6601" spans="12:12">
      <c r="L6601" s="71"/>
    </row>
    <row r="6602" spans="12:12">
      <c r="L6602" s="71"/>
    </row>
    <row r="6603" spans="12:12">
      <c r="L6603" s="71"/>
    </row>
    <row r="6604" spans="12:12">
      <c r="L6604" s="71"/>
    </row>
    <row r="6605" spans="12:12">
      <c r="L6605" s="71"/>
    </row>
    <row r="6606" spans="12:12">
      <c r="L6606" s="71"/>
    </row>
    <row r="6607" spans="12:12">
      <c r="L6607" s="71"/>
    </row>
    <row r="6608" spans="12:12">
      <c r="L6608" s="71"/>
    </row>
    <row r="6609" spans="12:12">
      <c r="L6609" s="71"/>
    </row>
    <row r="6610" spans="12:12">
      <c r="L6610" s="71"/>
    </row>
    <row r="6611" spans="12:12">
      <c r="L6611" s="71"/>
    </row>
    <row r="6612" spans="12:12">
      <c r="L6612" s="71"/>
    </row>
    <row r="6613" spans="12:12">
      <c r="L6613" s="71"/>
    </row>
    <row r="6614" spans="12:12">
      <c r="L6614" s="71"/>
    </row>
    <row r="6615" spans="12:12">
      <c r="L6615" s="71"/>
    </row>
    <row r="6616" spans="12:12">
      <c r="L6616" s="71"/>
    </row>
    <row r="6617" spans="12:12">
      <c r="L6617" s="71"/>
    </row>
    <row r="6618" spans="12:12">
      <c r="L6618" s="71"/>
    </row>
    <row r="6619" spans="12:12">
      <c r="L6619" s="71"/>
    </row>
    <row r="6620" spans="12:12">
      <c r="L6620" s="71"/>
    </row>
    <row r="6621" spans="12:12">
      <c r="L6621" s="71"/>
    </row>
    <row r="6622" spans="12:12">
      <c r="L6622" s="71"/>
    </row>
    <row r="6623" spans="12:12">
      <c r="L6623" s="71"/>
    </row>
    <row r="6624" spans="12:12">
      <c r="L6624" s="71"/>
    </row>
    <row r="6625" spans="12:12">
      <c r="L6625" s="71"/>
    </row>
    <row r="6626" spans="12:12">
      <c r="L6626" s="71"/>
    </row>
    <row r="6627" spans="12:12">
      <c r="L6627" s="71"/>
    </row>
    <row r="6628" spans="12:12">
      <c r="L6628" s="71"/>
    </row>
    <row r="6629" spans="12:12">
      <c r="L6629" s="71"/>
    </row>
    <row r="6630" spans="12:12">
      <c r="L6630" s="71"/>
    </row>
    <row r="6631" spans="12:12">
      <c r="L6631" s="71"/>
    </row>
    <row r="6632" spans="12:12">
      <c r="L6632" s="71"/>
    </row>
    <row r="6633" spans="12:12">
      <c r="L6633" s="71"/>
    </row>
    <row r="6634" spans="12:12">
      <c r="L6634" s="71"/>
    </row>
    <row r="6635" spans="12:12">
      <c r="L6635" s="71"/>
    </row>
    <row r="6636" spans="12:12">
      <c r="L6636" s="71"/>
    </row>
    <row r="6637" spans="12:12">
      <c r="L6637" s="71"/>
    </row>
    <row r="6638" spans="12:12">
      <c r="L6638" s="71"/>
    </row>
    <row r="6639" spans="12:12">
      <c r="L6639" s="71"/>
    </row>
    <row r="6640" spans="12:12">
      <c r="L6640" s="71"/>
    </row>
    <row r="6641" spans="12:12">
      <c r="L6641" s="71"/>
    </row>
    <row r="6642" spans="12:12">
      <c r="L6642" s="71"/>
    </row>
    <row r="6643" spans="12:12">
      <c r="L6643" s="71"/>
    </row>
    <row r="6644" spans="12:12">
      <c r="L6644" s="71"/>
    </row>
    <row r="6645" spans="12:12">
      <c r="L6645" s="71"/>
    </row>
    <row r="6646" spans="12:12">
      <c r="L6646" s="71"/>
    </row>
    <row r="6647" spans="12:12">
      <c r="L6647" s="71"/>
    </row>
    <row r="6648" spans="12:12">
      <c r="L6648" s="71"/>
    </row>
    <row r="6649" spans="12:12">
      <c r="L6649" s="71"/>
    </row>
    <row r="6650" spans="12:12">
      <c r="L6650" s="71"/>
    </row>
    <row r="6651" spans="12:12">
      <c r="L6651" s="71"/>
    </row>
    <row r="6652" spans="12:12">
      <c r="L6652" s="71"/>
    </row>
    <row r="6653" spans="12:12">
      <c r="L6653" s="71"/>
    </row>
    <row r="6654" spans="12:12">
      <c r="L6654" s="71"/>
    </row>
    <row r="6655" spans="12:12">
      <c r="L6655" s="71"/>
    </row>
    <row r="6656" spans="12:12">
      <c r="L6656" s="71"/>
    </row>
    <row r="6657" spans="12:12">
      <c r="L6657" s="71"/>
    </row>
    <row r="6658" spans="12:12">
      <c r="L6658" s="71"/>
    </row>
    <row r="6659" spans="12:12">
      <c r="L6659" s="71"/>
    </row>
    <row r="6660" spans="12:12">
      <c r="L6660" s="71"/>
    </row>
    <row r="6661" spans="12:12">
      <c r="L6661" s="71"/>
    </row>
    <row r="6662" spans="12:12">
      <c r="L6662" s="71"/>
    </row>
    <row r="6663" spans="12:12">
      <c r="L6663" s="71"/>
    </row>
    <row r="6664" spans="12:12">
      <c r="L6664" s="71"/>
    </row>
    <row r="6665" spans="12:12">
      <c r="L6665" s="71"/>
    </row>
    <row r="6666" spans="12:12">
      <c r="L6666" s="71"/>
    </row>
    <row r="6667" spans="12:12">
      <c r="L6667" s="71"/>
    </row>
    <row r="6668" spans="12:12">
      <c r="L6668" s="71"/>
    </row>
    <row r="6669" spans="12:12">
      <c r="L6669" s="71"/>
    </row>
    <row r="6670" spans="12:12">
      <c r="L6670" s="71"/>
    </row>
    <row r="6671" spans="12:12">
      <c r="L6671" s="71"/>
    </row>
    <row r="6672" spans="12:12">
      <c r="L6672" s="71"/>
    </row>
    <row r="6673" spans="12:12">
      <c r="L6673" s="71"/>
    </row>
    <row r="6674" spans="12:12">
      <c r="L6674" s="71"/>
    </row>
    <row r="6675" spans="12:12">
      <c r="L6675" s="71"/>
    </row>
    <row r="6676" spans="12:12">
      <c r="L6676" s="71"/>
    </row>
    <row r="6677" spans="12:12">
      <c r="L6677" s="71"/>
    </row>
    <row r="6678" spans="12:12">
      <c r="L6678" s="71"/>
    </row>
    <row r="6679" spans="12:12">
      <c r="L6679" s="71"/>
    </row>
    <row r="6680" spans="12:12">
      <c r="L6680" s="71"/>
    </row>
    <row r="6681" spans="12:12">
      <c r="L6681" s="71"/>
    </row>
    <row r="6682" spans="12:12">
      <c r="L6682" s="71"/>
    </row>
    <row r="6683" spans="12:12">
      <c r="L6683" s="71"/>
    </row>
    <row r="6684" spans="12:12">
      <c r="L6684" s="71"/>
    </row>
    <row r="6685" spans="12:12">
      <c r="L6685" s="71"/>
    </row>
    <row r="6686" spans="12:12">
      <c r="L6686" s="71"/>
    </row>
    <row r="6687" spans="12:12">
      <c r="L6687" s="71"/>
    </row>
    <row r="6688" spans="12:12">
      <c r="L6688" s="71"/>
    </row>
    <row r="6689" spans="12:12">
      <c r="L6689" s="71"/>
    </row>
    <row r="6690" spans="12:12">
      <c r="L6690" s="71"/>
    </row>
    <row r="6691" spans="12:12">
      <c r="L6691" s="71"/>
    </row>
    <row r="6692" spans="12:12">
      <c r="L6692" s="71"/>
    </row>
    <row r="6693" spans="12:12">
      <c r="L6693" s="71"/>
    </row>
    <row r="6694" spans="12:12">
      <c r="L6694" s="71"/>
    </row>
    <row r="6695" spans="12:12">
      <c r="L6695" s="71"/>
    </row>
    <row r="6696" spans="12:12">
      <c r="L6696" s="71"/>
    </row>
    <row r="6697" spans="12:12">
      <c r="L6697" s="71"/>
    </row>
    <row r="6698" spans="12:12">
      <c r="L6698" s="71"/>
    </row>
    <row r="6699" spans="12:12">
      <c r="L6699" s="71"/>
    </row>
    <row r="6700" spans="12:12">
      <c r="L6700" s="71"/>
    </row>
    <row r="6701" spans="12:12">
      <c r="L6701" s="71"/>
    </row>
    <row r="6702" spans="12:12">
      <c r="L6702" s="71"/>
    </row>
    <row r="6703" spans="12:12">
      <c r="L6703" s="71"/>
    </row>
    <row r="6704" spans="12:12">
      <c r="L6704" s="71"/>
    </row>
    <row r="6705" spans="12:12">
      <c r="L6705" s="71"/>
    </row>
    <row r="6706" spans="12:12">
      <c r="L6706" s="71"/>
    </row>
    <row r="6707" spans="12:12">
      <c r="L6707" s="71"/>
    </row>
    <row r="6708" spans="12:12">
      <c r="L6708" s="71"/>
    </row>
    <row r="6709" spans="12:12">
      <c r="L6709" s="71"/>
    </row>
    <row r="6710" spans="12:12">
      <c r="L6710" s="71"/>
    </row>
    <row r="6711" spans="12:12">
      <c r="L6711" s="71"/>
    </row>
    <row r="6712" spans="12:12">
      <c r="L6712" s="71"/>
    </row>
    <row r="6713" spans="12:12">
      <c r="L6713" s="71"/>
    </row>
    <row r="6714" spans="12:12">
      <c r="L6714" s="71"/>
    </row>
    <row r="6715" spans="12:12">
      <c r="L6715" s="71"/>
    </row>
    <row r="6716" spans="12:12">
      <c r="L6716" s="71"/>
    </row>
    <row r="6717" spans="12:12">
      <c r="L6717" s="71"/>
    </row>
    <row r="6718" spans="12:12">
      <c r="L6718" s="71"/>
    </row>
    <row r="6719" spans="12:12">
      <c r="L6719" s="71"/>
    </row>
    <row r="6720" spans="12:12">
      <c r="L6720" s="71"/>
    </row>
    <row r="6721" spans="12:12">
      <c r="L6721" s="71"/>
    </row>
    <row r="6722" spans="12:12">
      <c r="L6722" s="71"/>
    </row>
    <row r="6723" spans="12:12">
      <c r="L6723" s="71"/>
    </row>
    <row r="6724" spans="12:12">
      <c r="L6724" s="71"/>
    </row>
    <row r="6725" spans="12:12">
      <c r="L6725" s="71"/>
    </row>
    <row r="6726" spans="12:12">
      <c r="L6726" s="71"/>
    </row>
    <row r="6727" spans="12:12">
      <c r="L6727" s="71"/>
    </row>
    <row r="6728" spans="12:12">
      <c r="L6728" s="71"/>
    </row>
    <row r="6729" spans="12:12">
      <c r="L6729" s="71"/>
    </row>
    <row r="6730" spans="12:12">
      <c r="L6730" s="71"/>
    </row>
    <row r="6731" spans="12:12">
      <c r="L6731" s="71"/>
    </row>
    <row r="6732" spans="12:12">
      <c r="L6732" s="71"/>
    </row>
    <row r="6733" spans="12:12">
      <c r="L6733" s="71"/>
    </row>
    <row r="6734" spans="12:12">
      <c r="L6734" s="71"/>
    </row>
    <row r="6735" spans="12:12">
      <c r="L6735" s="71"/>
    </row>
    <row r="6736" spans="12:12">
      <c r="L6736" s="71"/>
    </row>
    <row r="6737" spans="12:12">
      <c r="L6737" s="71"/>
    </row>
    <row r="6738" spans="12:12">
      <c r="L6738" s="71"/>
    </row>
    <row r="6739" spans="12:12">
      <c r="L6739" s="71"/>
    </row>
    <row r="6740" spans="12:12">
      <c r="L6740" s="71"/>
    </row>
    <row r="6741" spans="12:12">
      <c r="L6741" s="71"/>
    </row>
    <row r="6742" spans="12:12">
      <c r="L6742" s="71"/>
    </row>
    <row r="6743" spans="12:12">
      <c r="L6743" s="71"/>
    </row>
    <row r="6744" spans="12:12">
      <c r="L6744" s="71"/>
    </row>
    <row r="6745" spans="12:12">
      <c r="L6745" s="71"/>
    </row>
    <row r="6746" spans="12:12">
      <c r="L6746" s="71"/>
    </row>
    <row r="6747" spans="12:12">
      <c r="L6747" s="71"/>
    </row>
    <row r="6748" spans="12:12">
      <c r="L6748" s="71"/>
    </row>
    <row r="6749" spans="12:12">
      <c r="L6749" s="71"/>
    </row>
    <row r="6750" spans="12:12">
      <c r="L6750" s="71"/>
    </row>
    <row r="6751" spans="12:12">
      <c r="L6751" s="71"/>
    </row>
    <row r="6752" spans="12:12">
      <c r="L6752" s="71"/>
    </row>
    <row r="6753" spans="12:12">
      <c r="L6753" s="71"/>
    </row>
    <row r="6754" spans="12:12">
      <c r="L6754" s="71"/>
    </row>
    <row r="6755" spans="12:12">
      <c r="L6755" s="71"/>
    </row>
    <row r="6756" spans="12:12">
      <c r="L6756" s="71"/>
    </row>
    <row r="6757" spans="12:12">
      <c r="L6757" s="71"/>
    </row>
    <row r="6758" spans="12:12">
      <c r="L6758" s="71"/>
    </row>
    <row r="6759" spans="12:12">
      <c r="L6759" s="71"/>
    </row>
    <row r="6760" spans="12:12">
      <c r="L6760" s="71"/>
    </row>
    <row r="6761" spans="12:12">
      <c r="L6761" s="71"/>
    </row>
    <row r="6762" spans="12:12">
      <c r="L6762" s="71"/>
    </row>
    <row r="6763" spans="12:12">
      <c r="L6763" s="71"/>
    </row>
    <row r="6764" spans="12:12">
      <c r="L6764" s="71"/>
    </row>
    <row r="6765" spans="12:12">
      <c r="L6765" s="71"/>
    </row>
    <row r="6766" spans="12:12">
      <c r="L6766" s="71"/>
    </row>
    <row r="6767" spans="12:12">
      <c r="L6767" s="71"/>
    </row>
    <row r="6768" spans="12:12">
      <c r="L6768" s="71"/>
    </row>
    <row r="6769" spans="12:12">
      <c r="L6769" s="71"/>
    </row>
    <row r="6770" spans="12:12">
      <c r="L6770" s="71"/>
    </row>
    <row r="6771" spans="12:12">
      <c r="L6771" s="71"/>
    </row>
    <row r="6772" spans="12:12">
      <c r="L6772" s="71"/>
    </row>
    <row r="6773" spans="12:12">
      <c r="L6773" s="71"/>
    </row>
    <row r="6774" spans="12:12">
      <c r="L6774" s="71"/>
    </row>
    <row r="6775" spans="12:12">
      <c r="L6775" s="71"/>
    </row>
    <row r="6776" spans="12:12">
      <c r="L6776" s="71"/>
    </row>
    <row r="6777" spans="12:12">
      <c r="L6777" s="71"/>
    </row>
    <row r="6778" spans="12:12">
      <c r="L6778" s="71"/>
    </row>
    <row r="6779" spans="12:12">
      <c r="L6779" s="71"/>
    </row>
    <row r="6780" spans="12:12">
      <c r="L6780" s="71"/>
    </row>
    <row r="6781" spans="12:12">
      <c r="L6781" s="71"/>
    </row>
    <row r="6782" spans="12:12">
      <c r="L6782" s="71"/>
    </row>
    <row r="6783" spans="12:12">
      <c r="L6783" s="71"/>
    </row>
    <row r="6784" spans="12:12">
      <c r="L6784" s="71"/>
    </row>
    <row r="6785" spans="12:12">
      <c r="L6785" s="71"/>
    </row>
    <row r="6786" spans="12:12">
      <c r="L6786" s="71"/>
    </row>
    <row r="6787" spans="12:12">
      <c r="L6787" s="71"/>
    </row>
    <row r="6788" spans="12:12">
      <c r="L6788" s="71"/>
    </row>
    <row r="6789" spans="12:12">
      <c r="L6789" s="71"/>
    </row>
    <row r="6790" spans="12:12">
      <c r="L6790" s="71"/>
    </row>
    <row r="6791" spans="12:12">
      <c r="L6791" s="71"/>
    </row>
    <row r="6792" spans="12:12">
      <c r="L6792" s="71"/>
    </row>
    <row r="6793" spans="12:12">
      <c r="L6793" s="71"/>
    </row>
    <row r="6794" spans="12:12">
      <c r="L6794" s="71"/>
    </row>
    <row r="6795" spans="12:12">
      <c r="L6795" s="71"/>
    </row>
    <row r="6796" spans="12:12">
      <c r="L6796" s="71"/>
    </row>
    <row r="6797" spans="12:12">
      <c r="L6797" s="71"/>
    </row>
    <row r="6798" spans="12:12">
      <c r="L6798" s="71"/>
    </row>
    <row r="6799" spans="12:12">
      <c r="L6799" s="71"/>
    </row>
    <row r="6800" spans="12:12">
      <c r="L6800" s="71"/>
    </row>
    <row r="6801" spans="12:12">
      <c r="L6801" s="71"/>
    </row>
    <row r="6802" spans="12:12">
      <c r="L6802" s="71"/>
    </row>
    <row r="6803" spans="12:12">
      <c r="L6803" s="71"/>
    </row>
    <row r="6804" spans="12:12">
      <c r="L6804" s="71"/>
    </row>
    <row r="6805" spans="12:12">
      <c r="L6805" s="71"/>
    </row>
    <row r="6806" spans="12:12">
      <c r="L6806" s="71"/>
    </row>
    <row r="6807" spans="12:12">
      <c r="L6807" s="71"/>
    </row>
    <row r="6808" spans="12:12">
      <c r="L6808" s="71"/>
    </row>
    <row r="6809" spans="12:12">
      <c r="L6809" s="71"/>
    </row>
    <row r="6810" spans="12:12">
      <c r="L6810" s="71"/>
    </row>
    <row r="6811" spans="12:12">
      <c r="L6811" s="71"/>
    </row>
    <row r="6812" spans="12:12">
      <c r="L6812" s="71"/>
    </row>
    <row r="6813" spans="12:12">
      <c r="L6813" s="71"/>
    </row>
    <row r="6814" spans="12:12">
      <c r="L6814" s="71"/>
    </row>
    <row r="6815" spans="12:12">
      <c r="L6815" s="71"/>
    </row>
    <row r="6816" spans="12:12">
      <c r="L6816" s="71"/>
    </row>
    <row r="6817" spans="12:12">
      <c r="L6817" s="71"/>
    </row>
    <row r="6818" spans="12:12">
      <c r="L6818" s="71"/>
    </row>
    <row r="6819" spans="12:12">
      <c r="L6819" s="71"/>
    </row>
    <row r="6820" spans="12:12">
      <c r="L6820" s="71"/>
    </row>
    <row r="6821" spans="12:12">
      <c r="L6821" s="71"/>
    </row>
    <row r="6822" spans="12:12">
      <c r="L6822" s="71"/>
    </row>
    <row r="6823" spans="12:12">
      <c r="L6823" s="71"/>
    </row>
    <row r="6824" spans="12:12">
      <c r="L6824" s="71"/>
    </row>
    <row r="6825" spans="12:12">
      <c r="L6825" s="71"/>
    </row>
    <row r="6826" spans="12:12">
      <c r="L6826" s="71"/>
    </row>
    <row r="6827" spans="12:12">
      <c r="L6827" s="71"/>
    </row>
    <row r="6828" spans="12:12">
      <c r="L6828" s="71"/>
    </row>
    <row r="6829" spans="12:12">
      <c r="L6829" s="71"/>
    </row>
    <row r="6830" spans="12:12">
      <c r="L6830" s="71"/>
    </row>
    <row r="6831" spans="12:12">
      <c r="L6831" s="71"/>
    </row>
    <row r="6832" spans="12:12">
      <c r="L6832" s="71"/>
    </row>
    <row r="6833" spans="12:12">
      <c r="L6833" s="71"/>
    </row>
    <row r="6834" spans="12:12">
      <c r="L6834" s="71"/>
    </row>
    <row r="6835" spans="12:12">
      <c r="L6835" s="71"/>
    </row>
    <row r="6836" spans="12:12">
      <c r="L6836" s="71"/>
    </row>
    <row r="6837" spans="12:12">
      <c r="L6837" s="71"/>
    </row>
    <row r="6838" spans="12:12">
      <c r="L6838" s="71"/>
    </row>
    <row r="6839" spans="12:12">
      <c r="L6839" s="71"/>
    </row>
    <row r="6840" spans="12:12">
      <c r="L6840" s="71"/>
    </row>
    <row r="6841" spans="12:12">
      <c r="L6841" s="71"/>
    </row>
    <row r="6842" spans="12:12">
      <c r="L6842" s="71"/>
    </row>
    <row r="6843" spans="12:12">
      <c r="L6843" s="71"/>
    </row>
    <row r="6844" spans="12:12">
      <c r="L6844" s="71"/>
    </row>
    <row r="6845" spans="12:12">
      <c r="L6845" s="71"/>
    </row>
    <row r="6846" spans="12:12">
      <c r="L6846" s="71"/>
    </row>
    <row r="6847" spans="12:12">
      <c r="L6847" s="71"/>
    </row>
    <row r="6848" spans="12:12">
      <c r="L6848" s="71"/>
    </row>
    <row r="6849" spans="12:12">
      <c r="L6849" s="71"/>
    </row>
    <row r="6850" spans="12:12">
      <c r="L6850" s="71"/>
    </row>
    <row r="6851" spans="12:12">
      <c r="L6851" s="71"/>
    </row>
    <row r="6852" spans="12:12">
      <c r="L6852" s="71"/>
    </row>
    <row r="6853" spans="12:12">
      <c r="L6853" s="71"/>
    </row>
    <row r="6854" spans="12:12">
      <c r="L6854" s="71"/>
    </row>
    <row r="6855" spans="12:12">
      <c r="L6855" s="71"/>
    </row>
    <row r="6856" spans="12:12">
      <c r="L6856" s="71"/>
    </row>
    <row r="6857" spans="12:12">
      <c r="L6857" s="71"/>
    </row>
    <row r="6858" spans="12:12">
      <c r="L6858" s="71"/>
    </row>
    <row r="6859" spans="12:12">
      <c r="L6859" s="71"/>
    </row>
    <row r="6860" spans="12:12">
      <c r="L6860" s="71"/>
    </row>
    <row r="6861" spans="12:12">
      <c r="L6861" s="71"/>
    </row>
    <row r="6862" spans="12:12">
      <c r="L6862" s="71"/>
    </row>
    <row r="6863" spans="12:12">
      <c r="L6863" s="71"/>
    </row>
    <row r="6864" spans="12:12">
      <c r="L6864" s="71"/>
    </row>
    <row r="6865" spans="12:12">
      <c r="L6865" s="71"/>
    </row>
    <row r="6866" spans="12:12">
      <c r="L6866" s="71"/>
    </row>
    <row r="6867" spans="12:12">
      <c r="L6867" s="71"/>
    </row>
    <row r="6868" spans="12:12">
      <c r="L6868" s="71"/>
    </row>
    <row r="6869" spans="12:12">
      <c r="L6869" s="71"/>
    </row>
    <row r="6870" spans="12:12">
      <c r="L6870" s="71"/>
    </row>
    <row r="6871" spans="12:12">
      <c r="L6871" s="71"/>
    </row>
    <row r="6872" spans="12:12">
      <c r="L6872" s="71"/>
    </row>
    <row r="6873" spans="12:12">
      <c r="L6873" s="71"/>
    </row>
    <row r="6874" spans="12:12">
      <c r="L6874" s="71"/>
    </row>
    <row r="6875" spans="12:12">
      <c r="L6875" s="71"/>
    </row>
    <row r="6876" spans="12:12">
      <c r="L6876" s="71"/>
    </row>
    <row r="6877" spans="12:12">
      <c r="L6877" s="71"/>
    </row>
    <row r="6878" spans="12:12">
      <c r="L6878" s="71"/>
    </row>
    <row r="6879" spans="12:12">
      <c r="L6879" s="71"/>
    </row>
    <row r="6880" spans="12:12">
      <c r="L6880" s="71"/>
    </row>
    <row r="6881" spans="12:12">
      <c r="L6881" s="71"/>
    </row>
    <row r="6882" spans="12:12">
      <c r="L6882" s="71"/>
    </row>
    <row r="6883" spans="12:12">
      <c r="L6883" s="71"/>
    </row>
    <row r="6884" spans="12:12">
      <c r="L6884" s="71"/>
    </row>
    <row r="6885" spans="12:12">
      <c r="L6885" s="71"/>
    </row>
    <row r="6886" spans="12:12">
      <c r="L6886" s="71"/>
    </row>
    <row r="6887" spans="12:12">
      <c r="L6887" s="71"/>
    </row>
    <row r="6888" spans="12:12">
      <c r="L6888" s="71"/>
    </row>
    <row r="6889" spans="12:12">
      <c r="L6889" s="71"/>
    </row>
    <row r="6890" spans="12:12">
      <c r="L6890" s="71"/>
    </row>
    <row r="6891" spans="12:12">
      <c r="L6891" s="71"/>
    </row>
    <row r="6892" spans="12:12">
      <c r="L6892" s="71"/>
    </row>
    <row r="6893" spans="12:12">
      <c r="L6893" s="71"/>
    </row>
    <row r="6894" spans="12:12">
      <c r="L6894" s="71"/>
    </row>
    <row r="6895" spans="12:12">
      <c r="L6895" s="71"/>
    </row>
    <row r="6896" spans="12:12">
      <c r="L6896" s="71"/>
    </row>
    <row r="6897" spans="12:12">
      <c r="L6897" s="71"/>
    </row>
    <row r="6898" spans="12:12">
      <c r="L6898" s="71"/>
    </row>
    <row r="6899" spans="12:12">
      <c r="L6899" s="71"/>
    </row>
    <row r="6900" spans="12:12">
      <c r="L6900" s="71"/>
    </row>
    <row r="6901" spans="12:12">
      <c r="L6901" s="71"/>
    </row>
    <row r="6902" spans="12:12">
      <c r="L6902" s="71"/>
    </row>
    <row r="6903" spans="12:12">
      <c r="L6903" s="71"/>
    </row>
    <row r="6904" spans="12:12">
      <c r="L6904" s="71"/>
    </row>
    <row r="6905" spans="12:12">
      <c r="L6905" s="71"/>
    </row>
    <row r="6906" spans="12:12">
      <c r="L6906" s="71"/>
    </row>
    <row r="6907" spans="12:12">
      <c r="L6907" s="71"/>
    </row>
    <row r="6908" spans="12:12">
      <c r="L6908" s="71"/>
    </row>
    <row r="6909" spans="12:12">
      <c r="L6909" s="71"/>
    </row>
    <row r="6910" spans="12:12">
      <c r="L6910" s="71"/>
    </row>
    <row r="6911" spans="12:12">
      <c r="L6911" s="71"/>
    </row>
    <row r="6912" spans="12:12">
      <c r="L6912" s="71"/>
    </row>
    <row r="6913" spans="12:12">
      <c r="L6913" s="71"/>
    </row>
    <row r="6914" spans="12:12">
      <c r="L6914" s="71"/>
    </row>
    <row r="6915" spans="12:12">
      <c r="L6915" s="71"/>
    </row>
    <row r="6916" spans="12:12">
      <c r="L6916" s="71"/>
    </row>
    <row r="6917" spans="12:12">
      <c r="L6917" s="71"/>
    </row>
    <row r="6918" spans="12:12">
      <c r="L6918" s="71"/>
    </row>
    <row r="6919" spans="12:12">
      <c r="L6919" s="71"/>
    </row>
    <row r="6920" spans="12:12">
      <c r="L6920" s="71"/>
    </row>
    <row r="6921" spans="12:12">
      <c r="L6921" s="71"/>
    </row>
    <row r="6922" spans="12:12">
      <c r="L6922" s="71"/>
    </row>
    <row r="6923" spans="12:12">
      <c r="L6923" s="71"/>
    </row>
    <row r="6924" spans="12:12">
      <c r="L6924" s="71"/>
    </row>
    <row r="6925" spans="12:12">
      <c r="L6925" s="71"/>
    </row>
    <row r="6926" spans="12:12">
      <c r="L6926" s="71"/>
    </row>
    <row r="6927" spans="12:12">
      <c r="L6927" s="71"/>
    </row>
    <row r="6928" spans="12:12">
      <c r="L6928" s="71"/>
    </row>
    <row r="6929" spans="12:12">
      <c r="L6929" s="71"/>
    </row>
    <row r="6930" spans="12:12">
      <c r="L6930" s="71"/>
    </row>
    <row r="6931" spans="12:12">
      <c r="L6931" s="71"/>
    </row>
    <row r="6932" spans="12:12">
      <c r="L6932" s="71"/>
    </row>
    <row r="6933" spans="12:12">
      <c r="L6933" s="71"/>
    </row>
    <row r="6934" spans="12:12">
      <c r="L6934" s="71"/>
    </row>
    <row r="6935" spans="12:12">
      <c r="L6935" s="71"/>
    </row>
    <row r="6936" spans="12:12">
      <c r="L6936" s="71"/>
    </row>
    <row r="6937" spans="12:12">
      <c r="L6937" s="71"/>
    </row>
    <row r="6938" spans="12:12">
      <c r="L6938" s="71"/>
    </row>
    <row r="6939" spans="12:12">
      <c r="L6939" s="71"/>
    </row>
    <row r="6940" spans="12:12">
      <c r="L6940" s="71"/>
    </row>
    <row r="6941" spans="12:12">
      <c r="L6941" s="71"/>
    </row>
    <row r="6942" spans="12:12">
      <c r="L6942" s="71"/>
    </row>
    <row r="6943" spans="12:12">
      <c r="L6943" s="71"/>
    </row>
    <row r="6944" spans="12:12">
      <c r="L6944" s="71"/>
    </row>
    <row r="6945" spans="12:12">
      <c r="L6945" s="71"/>
    </row>
    <row r="6946" spans="12:12">
      <c r="L6946" s="71"/>
    </row>
    <row r="6947" spans="12:12">
      <c r="L6947" s="71"/>
    </row>
    <row r="6948" spans="12:12">
      <c r="L6948" s="71"/>
    </row>
    <row r="6949" spans="12:12">
      <c r="L6949" s="71"/>
    </row>
    <row r="6950" spans="12:12">
      <c r="L6950" s="71"/>
    </row>
    <row r="6951" spans="12:12">
      <c r="L6951" s="71"/>
    </row>
    <row r="6952" spans="12:12">
      <c r="L6952" s="71"/>
    </row>
    <row r="6953" spans="12:12">
      <c r="L6953" s="71"/>
    </row>
    <row r="6954" spans="12:12">
      <c r="L6954" s="71"/>
    </row>
    <row r="6955" spans="12:12">
      <c r="L6955" s="71"/>
    </row>
    <row r="6956" spans="12:12">
      <c r="L6956" s="71"/>
    </row>
    <row r="6957" spans="12:12">
      <c r="L6957" s="71"/>
    </row>
    <row r="6958" spans="12:12">
      <c r="L6958" s="71"/>
    </row>
    <row r="6959" spans="12:12">
      <c r="L6959" s="71"/>
    </row>
    <row r="6960" spans="12:12">
      <c r="L6960" s="71"/>
    </row>
    <row r="6961" spans="12:12">
      <c r="L6961" s="71"/>
    </row>
    <row r="6962" spans="12:12">
      <c r="L6962" s="71"/>
    </row>
    <row r="6963" spans="12:12">
      <c r="L6963" s="71"/>
    </row>
    <row r="6964" spans="12:12">
      <c r="L6964" s="71"/>
    </row>
    <row r="6965" spans="12:12">
      <c r="L6965" s="71"/>
    </row>
    <row r="6966" spans="12:12">
      <c r="L6966" s="71"/>
    </row>
    <row r="6967" spans="12:12">
      <c r="L6967" s="71"/>
    </row>
    <row r="6968" spans="12:12">
      <c r="L6968" s="71"/>
    </row>
    <row r="6969" spans="12:12">
      <c r="L6969" s="71"/>
    </row>
    <row r="6970" spans="12:12">
      <c r="L6970" s="71"/>
    </row>
    <row r="6971" spans="12:12">
      <c r="L6971" s="71"/>
    </row>
    <row r="6972" spans="12:12">
      <c r="L6972" s="71"/>
    </row>
    <row r="6973" spans="12:12">
      <c r="L6973" s="71"/>
    </row>
    <row r="6974" spans="12:12">
      <c r="L6974" s="71"/>
    </row>
    <row r="6975" spans="12:12">
      <c r="L6975" s="71"/>
    </row>
    <row r="6976" spans="12:12">
      <c r="L6976" s="71"/>
    </row>
    <row r="6977" spans="12:12">
      <c r="L6977" s="71"/>
    </row>
    <row r="6978" spans="12:12">
      <c r="L6978" s="71"/>
    </row>
    <row r="6979" spans="12:12">
      <c r="L6979" s="71"/>
    </row>
    <row r="6980" spans="12:12">
      <c r="L6980" s="71"/>
    </row>
    <row r="6981" spans="12:12">
      <c r="L6981" s="71"/>
    </row>
    <row r="6982" spans="12:12">
      <c r="L6982" s="71"/>
    </row>
    <row r="6983" spans="12:12">
      <c r="L6983" s="71"/>
    </row>
    <row r="6984" spans="12:12">
      <c r="L6984" s="71"/>
    </row>
    <row r="6985" spans="12:12">
      <c r="L6985" s="71"/>
    </row>
    <row r="6986" spans="12:12">
      <c r="L6986" s="71"/>
    </row>
    <row r="6987" spans="12:12">
      <c r="L6987" s="71"/>
    </row>
    <row r="6988" spans="12:12">
      <c r="L6988" s="71"/>
    </row>
    <row r="6989" spans="12:12">
      <c r="L6989" s="71"/>
    </row>
    <row r="6990" spans="12:12">
      <c r="L6990" s="71"/>
    </row>
    <row r="6991" spans="12:12">
      <c r="L6991" s="71"/>
    </row>
    <row r="6992" spans="12:12">
      <c r="L6992" s="71"/>
    </row>
    <row r="6993" spans="12:12">
      <c r="L6993" s="71"/>
    </row>
    <row r="6994" spans="12:12">
      <c r="L6994" s="71"/>
    </row>
    <row r="6995" spans="12:12">
      <c r="L6995" s="71"/>
    </row>
    <row r="6996" spans="12:12">
      <c r="L6996" s="71"/>
    </row>
    <row r="6997" spans="12:12">
      <c r="L6997" s="71"/>
    </row>
    <row r="6998" spans="12:12">
      <c r="L6998" s="71"/>
    </row>
    <row r="6999" spans="12:12">
      <c r="L6999" s="71"/>
    </row>
    <row r="7000" spans="12:12">
      <c r="L7000" s="71"/>
    </row>
    <row r="7001" spans="12:12">
      <c r="L7001" s="71"/>
    </row>
    <row r="7002" spans="12:12">
      <c r="L7002" s="71"/>
    </row>
    <row r="7003" spans="12:12">
      <c r="L7003" s="71"/>
    </row>
    <row r="7004" spans="12:12">
      <c r="L7004" s="71"/>
    </row>
    <row r="7005" spans="12:12">
      <c r="L7005" s="71"/>
    </row>
    <row r="7006" spans="12:12">
      <c r="L7006" s="71"/>
    </row>
    <row r="7007" spans="12:12">
      <c r="L7007" s="71"/>
    </row>
    <row r="7008" spans="12:12">
      <c r="L7008" s="71"/>
    </row>
    <row r="7009" spans="12:12">
      <c r="L7009" s="71"/>
    </row>
    <row r="7010" spans="12:12">
      <c r="L7010" s="71"/>
    </row>
    <row r="7011" spans="12:12">
      <c r="L7011" s="71"/>
    </row>
    <row r="7012" spans="12:12">
      <c r="L7012" s="71"/>
    </row>
    <row r="7013" spans="12:12">
      <c r="L7013" s="71"/>
    </row>
    <row r="7014" spans="12:12">
      <c r="L7014" s="71"/>
    </row>
    <row r="7015" spans="12:12">
      <c r="L7015" s="71"/>
    </row>
    <row r="7016" spans="12:12">
      <c r="L7016" s="71"/>
    </row>
    <row r="7017" spans="12:12">
      <c r="L7017" s="71"/>
    </row>
    <row r="7018" spans="12:12">
      <c r="L7018" s="71"/>
    </row>
    <row r="7019" spans="12:12">
      <c r="L7019" s="71"/>
    </row>
    <row r="7020" spans="12:12">
      <c r="L7020" s="71"/>
    </row>
    <row r="7021" spans="12:12">
      <c r="L7021" s="71"/>
    </row>
    <row r="7022" spans="12:12">
      <c r="L7022" s="71"/>
    </row>
    <row r="7023" spans="12:12">
      <c r="L7023" s="71"/>
    </row>
    <row r="7024" spans="12:12">
      <c r="L7024" s="71"/>
    </row>
    <row r="7025" spans="12:12">
      <c r="L7025" s="71"/>
    </row>
    <row r="7026" spans="12:12">
      <c r="L7026" s="71"/>
    </row>
    <row r="7027" spans="12:12">
      <c r="L7027" s="71"/>
    </row>
    <row r="7028" spans="12:12">
      <c r="L7028" s="71"/>
    </row>
    <row r="7029" spans="12:12">
      <c r="L7029" s="71"/>
    </row>
    <row r="7030" spans="12:12">
      <c r="L7030" s="71"/>
    </row>
    <row r="7031" spans="12:12">
      <c r="L7031" s="71"/>
    </row>
    <row r="7032" spans="12:12">
      <c r="L7032" s="71"/>
    </row>
    <row r="7033" spans="12:12">
      <c r="L7033" s="71"/>
    </row>
    <row r="7034" spans="12:12">
      <c r="L7034" s="71"/>
    </row>
    <row r="7035" spans="12:12">
      <c r="L7035" s="71"/>
    </row>
    <row r="7036" spans="12:12">
      <c r="L7036" s="71"/>
    </row>
    <row r="7037" spans="12:12">
      <c r="L7037" s="71"/>
    </row>
    <row r="7038" spans="12:12">
      <c r="L7038" s="71"/>
    </row>
    <row r="7039" spans="12:12">
      <c r="L7039" s="71"/>
    </row>
    <row r="7040" spans="12:12">
      <c r="L7040" s="71"/>
    </row>
    <row r="7041" spans="12:12">
      <c r="L7041" s="71"/>
    </row>
    <row r="7042" spans="12:12">
      <c r="L7042" s="71"/>
    </row>
    <row r="7043" spans="12:12">
      <c r="L7043" s="71"/>
    </row>
    <row r="7044" spans="12:12">
      <c r="L7044" s="71"/>
    </row>
    <row r="7045" spans="12:12">
      <c r="L7045" s="71"/>
    </row>
    <row r="7046" spans="12:12">
      <c r="L7046" s="71"/>
    </row>
    <row r="7047" spans="12:12">
      <c r="L7047" s="71"/>
    </row>
    <row r="7048" spans="12:12">
      <c r="L7048" s="71"/>
    </row>
    <row r="7049" spans="12:12">
      <c r="L7049" s="71"/>
    </row>
    <row r="7050" spans="12:12">
      <c r="L7050" s="71"/>
    </row>
    <row r="7051" spans="12:12">
      <c r="L7051" s="71"/>
    </row>
    <row r="7052" spans="12:12">
      <c r="L7052" s="71"/>
    </row>
    <row r="7053" spans="12:12">
      <c r="L7053" s="71"/>
    </row>
    <row r="7054" spans="12:12">
      <c r="L7054" s="71"/>
    </row>
    <row r="7055" spans="12:12">
      <c r="L7055" s="71"/>
    </row>
    <row r="7056" spans="12:12">
      <c r="L7056" s="71"/>
    </row>
    <row r="7057" spans="12:12">
      <c r="L7057" s="71"/>
    </row>
    <row r="7058" spans="12:12">
      <c r="L7058" s="71"/>
    </row>
    <row r="7059" spans="12:12">
      <c r="L7059" s="71"/>
    </row>
    <row r="7060" spans="12:12">
      <c r="L7060" s="71"/>
    </row>
    <row r="7061" spans="12:12">
      <c r="L7061" s="71"/>
    </row>
    <row r="7062" spans="12:12">
      <c r="L7062" s="71"/>
    </row>
    <row r="7063" spans="12:12">
      <c r="L7063" s="71"/>
    </row>
    <row r="7064" spans="12:12">
      <c r="L7064" s="71"/>
    </row>
    <row r="7065" spans="12:12">
      <c r="L7065" s="71"/>
    </row>
    <row r="7066" spans="12:12">
      <c r="L7066" s="71"/>
    </row>
    <row r="7067" spans="12:12">
      <c r="L7067" s="71"/>
    </row>
    <row r="7068" spans="12:12">
      <c r="L7068" s="71"/>
    </row>
    <row r="7069" spans="12:12">
      <c r="L7069" s="71"/>
    </row>
    <row r="7070" spans="12:12">
      <c r="L7070" s="71"/>
    </row>
    <row r="7071" spans="12:12">
      <c r="L7071" s="71"/>
    </row>
    <row r="7072" spans="12:12">
      <c r="L7072" s="71"/>
    </row>
    <row r="7073" spans="12:12">
      <c r="L7073" s="71"/>
    </row>
    <row r="7074" spans="12:12">
      <c r="L7074" s="71"/>
    </row>
    <row r="7075" spans="12:12">
      <c r="L7075" s="71"/>
    </row>
    <row r="7076" spans="12:12">
      <c r="L7076" s="71"/>
    </row>
    <row r="7077" spans="12:12">
      <c r="L7077" s="71"/>
    </row>
    <row r="7078" spans="12:12">
      <c r="L7078" s="71"/>
    </row>
    <row r="7079" spans="12:12">
      <c r="L7079" s="71"/>
    </row>
    <row r="7080" spans="12:12">
      <c r="L7080" s="71"/>
    </row>
    <row r="7081" spans="12:12">
      <c r="L7081" s="71"/>
    </row>
    <row r="7082" spans="12:12">
      <c r="L7082" s="71"/>
    </row>
    <row r="7083" spans="12:12">
      <c r="L7083" s="71"/>
    </row>
    <row r="7084" spans="12:12">
      <c r="L7084" s="71"/>
    </row>
    <row r="7085" spans="12:12">
      <c r="L7085" s="71"/>
    </row>
    <row r="7086" spans="12:12">
      <c r="L7086" s="71"/>
    </row>
    <row r="7087" spans="12:12">
      <c r="L7087" s="71"/>
    </row>
    <row r="7088" spans="12:12">
      <c r="L7088" s="71"/>
    </row>
    <row r="7089" spans="12:12">
      <c r="L7089" s="71"/>
    </row>
    <row r="7090" spans="12:12">
      <c r="L7090" s="71"/>
    </row>
    <row r="7091" spans="12:12">
      <c r="L7091" s="71"/>
    </row>
    <row r="7092" spans="12:12">
      <c r="L7092" s="71"/>
    </row>
    <row r="7093" spans="12:12">
      <c r="L7093" s="71"/>
    </row>
    <row r="7094" spans="12:12">
      <c r="L7094" s="71"/>
    </row>
    <row r="7095" spans="12:12">
      <c r="L7095" s="71"/>
    </row>
    <row r="7096" spans="12:12">
      <c r="L7096" s="71"/>
    </row>
    <row r="7097" spans="12:12">
      <c r="L7097" s="71"/>
    </row>
    <row r="7098" spans="12:12">
      <c r="L7098" s="71"/>
    </row>
    <row r="7099" spans="12:12">
      <c r="L7099" s="71"/>
    </row>
    <row r="7100" spans="12:12">
      <c r="L7100" s="71"/>
    </row>
    <row r="7101" spans="12:12">
      <c r="L7101" s="71"/>
    </row>
    <row r="7102" spans="12:12">
      <c r="L7102" s="71"/>
    </row>
    <row r="7103" spans="12:12">
      <c r="L7103" s="71"/>
    </row>
    <row r="7104" spans="12:12">
      <c r="L7104" s="71"/>
    </row>
    <row r="7105" spans="12:12">
      <c r="L7105" s="71"/>
    </row>
    <row r="7106" spans="12:12">
      <c r="L7106" s="71"/>
    </row>
    <row r="7107" spans="12:12">
      <c r="L7107" s="71"/>
    </row>
    <row r="7108" spans="12:12">
      <c r="L7108" s="71"/>
    </row>
    <row r="7109" spans="12:12">
      <c r="L7109" s="71"/>
    </row>
    <row r="7110" spans="12:12">
      <c r="L7110" s="71"/>
    </row>
    <row r="7111" spans="12:12">
      <c r="L7111" s="71"/>
    </row>
    <row r="7112" spans="12:12">
      <c r="L7112" s="71"/>
    </row>
    <row r="7113" spans="12:12">
      <c r="L7113" s="71"/>
    </row>
    <row r="7114" spans="12:12">
      <c r="L7114" s="71"/>
    </row>
    <row r="7115" spans="12:12">
      <c r="L7115" s="71"/>
    </row>
    <row r="7116" spans="12:12">
      <c r="L7116" s="71"/>
    </row>
    <row r="7117" spans="12:12">
      <c r="L7117" s="71"/>
    </row>
    <row r="7118" spans="12:12">
      <c r="L7118" s="71"/>
    </row>
    <row r="7119" spans="12:12">
      <c r="L7119" s="71"/>
    </row>
    <row r="7120" spans="12:12">
      <c r="L7120" s="71"/>
    </row>
    <row r="7121" spans="12:12">
      <c r="L7121" s="71"/>
    </row>
    <row r="7122" spans="12:12">
      <c r="L7122" s="71"/>
    </row>
    <row r="7123" spans="12:12">
      <c r="L7123" s="71"/>
    </row>
    <row r="7124" spans="12:12">
      <c r="L7124" s="71"/>
    </row>
    <row r="7125" spans="12:12">
      <c r="L7125" s="71"/>
    </row>
    <row r="7126" spans="12:12">
      <c r="L7126" s="71"/>
    </row>
    <row r="7127" spans="12:12">
      <c r="L7127" s="71"/>
    </row>
    <row r="7128" spans="12:12">
      <c r="L7128" s="71"/>
    </row>
    <row r="7129" spans="12:12">
      <c r="L7129" s="71"/>
    </row>
    <row r="7130" spans="12:12">
      <c r="L7130" s="71"/>
    </row>
    <row r="7131" spans="12:12">
      <c r="L7131" s="71"/>
    </row>
    <row r="7132" spans="12:12">
      <c r="L7132" s="71"/>
    </row>
    <row r="7133" spans="12:12">
      <c r="L7133" s="71"/>
    </row>
    <row r="7134" spans="12:12">
      <c r="L7134" s="71"/>
    </row>
    <row r="7135" spans="12:12">
      <c r="L7135" s="71"/>
    </row>
    <row r="7136" spans="12:12">
      <c r="L7136" s="71"/>
    </row>
    <row r="7137" spans="12:12">
      <c r="L7137" s="71"/>
    </row>
    <row r="7138" spans="12:12">
      <c r="L7138" s="71"/>
    </row>
    <row r="7139" spans="12:12">
      <c r="L7139" s="71"/>
    </row>
    <row r="7140" spans="12:12">
      <c r="L7140" s="71"/>
    </row>
    <row r="7141" spans="12:12">
      <c r="L7141" s="71"/>
    </row>
    <row r="7142" spans="12:12">
      <c r="L7142" s="71"/>
    </row>
    <row r="7143" spans="12:12">
      <c r="L7143" s="71"/>
    </row>
    <row r="7144" spans="12:12">
      <c r="L7144" s="71"/>
    </row>
    <row r="7145" spans="12:12">
      <c r="L7145" s="71"/>
    </row>
    <row r="7146" spans="12:12">
      <c r="L7146" s="71"/>
    </row>
    <row r="7147" spans="12:12">
      <c r="L7147" s="71"/>
    </row>
    <row r="7148" spans="12:12">
      <c r="L7148" s="71"/>
    </row>
    <row r="7149" spans="12:12">
      <c r="L7149" s="71"/>
    </row>
    <row r="7150" spans="12:12">
      <c r="L7150" s="71"/>
    </row>
    <row r="7151" spans="12:12">
      <c r="L7151" s="71"/>
    </row>
    <row r="7152" spans="12:12">
      <c r="L7152" s="71"/>
    </row>
    <row r="7153" spans="12:12">
      <c r="L7153" s="71"/>
    </row>
    <row r="7154" spans="12:12">
      <c r="L7154" s="71"/>
    </row>
    <row r="7155" spans="12:12">
      <c r="L7155" s="71"/>
    </row>
    <row r="7156" spans="12:12">
      <c r="L7156" s="71"/>
    </row>
    <row r="7157" spans="12:12">
      <c r="L7157" s="71"/>
    </row>
    <row r="7158" spans="12:12">
      <c r="L7158" s="71"/>
    </row>
    <row r="7159" spans="12:12">
      <c r="L7159" s="71"/>
    </row>
    <row r="7160" spans="12:12">
      <c r="L7160" s="71"/>
    </row>
    <row r="7161" spans="12:12">
      <c r="L7161" s="71"/>
    </row>
    <row r="7162" spans="12:12">
      <c r="L7162" s="71"/>
    </row>
    <row r="7163" spans="12:12">
      <c r="L7163" s="71"/>
    </row>
    <row r="7164" spans="12:12">
      <c r="L7164" s="71"/>
    </row>
    <row r="7165" spans="12:12">
      <c r="L7165" s="71"/>
    </row>
    <row r="7166" spans="12:12">
      <c r="L7166" s="71"/>
    </row>
    <row r="7167" spans="12:12">
      <c r="L7167" s="71"/>
    </row>
    <row r="7168" spans="12:12">
      <c r="L7168" s="71"/>
    </row>
    <row r="7169" spans="12:12">
      <c r="L7169" s="71"/>
    </row>
    <row r="7170" spans="12:12">
      <c r="L7170" s="71"/>
    </row>
    <row r="7171" spans="12:12">
      <c r="L7171" s="71"/>
    </row>
    <row r="7172" spans="12:12">
      <c r="L7172" s="71"/>
    </row>
    <row r="7173" spans="12:12">
      <c r="L7173" s="71"/>
    </row>
    <row r="7174" spans="12:12">
      <c r="L7174" s="71"/>
    </row>
    <row r="7175" spans="12:12">
      <c r="L7175" s="71"/>
    </row>
    <row r="7176" spans="12:12">
      <c r="L7176" s="71"/>
    </row>
    <row r="7177" spans="12:12">
      <c r="L7177" s="71"/>
    </row>
    <row r="7178" spans="12:12">
      <c r="L7178" s="71"/>
    </row>
    <row r="7179" spans="12:12">
      <c r="L7179" s="71"/>
    </row>
    <row r="7180" spans="12:12">
      <c r="L7180" s="71"/>
    </row>
    <row r="7181" spans="12:12">
      <c r="L7181" s="71"/>
    </row>
    <row r="7182" spans="12:12">
      <c r="L7182" s="71"/>
    </row>
    <row r="7183" spans="12:12">
      <c r="L7183" s="71"/>
    </row>
    <row r="7184" spans="12:12">
      <c r="L7184" s="71"/>
    </row>
    <row r="7185" spans="12:12">
      <c r="L7185" s="71"/>
    </row>
    <row r="7186" spans="12:12">
      <c r="L7186" s="71"/>
    </row>
    <row r="7187" spans="12:12">
      <c r="L7187" s="71"/>
    </row>
    <row r="7188" spans="12:12">
      <c r="L7188" s="71"/>
    </row>
    <row r="7189" spans="12:12">
      <c r="L7189" s="71"/>
    </row>
    <row r="7190" spans="12:12">
      <c r="L7190" s="71"/>
    </row>
    <row r="7191" spans="12:12">
      <c r="L7191" s="71"/>
    </row>
    <row r="7192" spans="12:12">
      <c r="L7192" s="71"/>
    </row>
    <row r="7193" spans="12:12">
      <c r="L7193" s="71"/>
    </row>
    <row r="7194" spans="12:12">
      <c r="L7194" s="71"/>
    </row>
    <row r="7195" spans="12:12">
      <c r="L7195" s="71"/>
    </row>
    <row r="7196" spans="12:12">
      <c r="L7196" s="71"/>
    </row>
    <row r="7197" spans="12:12">
      <c r="L7197" s="71"/>
    </row>
    <row r="7198" spans="12:12">
      <c r="L7198" s="71"/>
    </row>
    <row r="7199" spans="12:12">
      <c r="L7199" s="71"/>
    </row>
    <row r="7200" spans="12:12">
      <c r="L7200" s="71"/>
    </row>
    <row r="7201" spans="12:12">
      <c r="L7201" s="71"/>
    </row>
    <row r="7202" spans="12:12">
      <c r="L7202" s="71"/>
    </row>
    <row r="7203" spans="12:12">
      <c r="L7203" s="71"/>
    </row>
    <row r="7204" spans="12:12">
      <c r="L7204" s="71"/>
    </row>
    <row r="7205" spans="12:12">
      <c r="L7205" s="71"/>
    </row>
    <row r="7206" spans="12:12">
      <c r="L7206" s="71"/>
    </row>
    <row r="7207" spans="12:12">
      <c r="L7207" s="71"/>
    </row>
    <row r="7208" spans="12:12">
      <c r="L7208" s="71"/>
    </row>
    <row r="7209" spans="12:12">
      <c r="L7209" s="71"/>
    </row>
    <row r="7210" spans="12:12">
      <c r="L7210" s="71"/>
    </row>
    <row r="7211" spans="12:12">
      <c r="L7211" s="71"/>
    </row>
    <row r="7212" spans="12:12">
      <c r="L7212" s="71"/>
    </row>
    <row r="7213" spans="12:12">
      <c r="L7213" s="71"/>
    </row>
    <row r="7214" spans="12:12">
      <c r="L7214" s="71"/>
    </row>
    <row r="7215" spans="12:12">
      <c r="L7215" s="71"/>
    </row>
    <row r="7216" spans="12:12">
      <c r="L7216" s="71"/>
    </row>
    <row r="7217" spans="12:12">
      <c r="L7217" s="71"/>
    </row>
    <row r="7218" spans="12:12">
      <c r="L7218" s="71"/>
    </row>
    <row r="7219" spans="12:12">
      <c r="L7219" s="71"/>
    </row>
    <row r="7220" spans="12:12">
      <c r="L7220" s="71"/>
    </row>
    <row r="7221" spans="12:12">
      <c r="L7221" s="71"/>
    </row>
    <row r="7222" spans="12:12">
      <c r="L7222" s="71"/>
    </row>
    <row r="7223" spans="12:12">
      <c r="L7223" s="71"/>
    </row>
    <row r="7224" spans="12:12">
      <c r="L7224" s="71"/>
    </row>
    <row r="7225" spans="12:12">
      <c r="L7225" s="71"/>
    </row>
    <row r="7226" spans="12:12">
      <c r="L7226" s="71"/>
    </row>
    <row r="7227" spans="12:12">
      <c r="L7227" s="71"/>
    </row>
    <row r="7228" spans="12:12">
      <c r="L7228" s="71"/>
    </row>
    <row r="7229" spans="12:12">
      <c r="L7229" s="71"/>
    </row>
    <row r="7230" spans="12:12">
      <c r="L7230" s="71"/>
    </row>
    <row r="7231" spans="12:12">
      <c r="L7231" s="71"/>
    </row>
    <row r="7232" spans="12:12">
      <c r="L7232" s="71"/>
    </row>
    <row r="7233" spans="12:12">
      <c r="L7233" s="71"/>
    </row>
    <row r="7234" spans="12:12">
      <c r="L7234" s="71"/>
    </row>
    <row r="7235" spans="12:12">
      <c r="L7235" s="71"/>
    </row>
    <row r="7236" spans="12:12">
      <c r="L7236" s="71"/>
    </row>
    <row r="7237" spans="12:12">
      <c r="L7237" s="71"/>
    </row>
    <row r="7238" spans="12:12">
      <c r="L7238" s="71"/>
    </row>
    <row r="7239" spans="12:12">
      <c r="L7239" s="71"/>
    </row>
    <row r="7240" spans="12:12">
      <c r="L7240" s="71"/>
    </row>
    <row r="7241" spans="12:12">
      <c r="L7241" s="71"/>
    </row>
    <row r="7242" spans="12:12">
      <c r="L7242" s="71"/>
    </row>
    <row r="7243" spans="12:12">
      <c r="L7243" s="71"/>
    </row>
    <row r="7244" spans="12:12">
      <c r="L7244" s="71"/>
    </row>
    <row r="7245" spans="12:12">
      <c r="L7245" s="71"/>
    </row>
    <row r="7246" spans="12:12">
      <c r="L7246" s="71"/>
    </row>
    <row r="7247" spans="12:12">
      <c r="L7247" s="71"/>
    </row>
    <row r="7248" spans="12:12">
      <c r="L7248" s="71"/>
    </row>
    <row r="7249" spans="12:12">
      <c r="L7249" s="71"/>
    </row>
    <row r="7250" spans="12:12">
      <c r="L7250" s="71"/>
    </row>
    <row r="7251" spans="12:12">
      <c r="L7251" s="71"/>
    </row>
    <row r="7252" spans="12:12">
      <c r="L7252" s="71"/>
    </row>
    <row r="7253" spans="12:12">
      <c r="L7253" s="71"/>
    </row>
    <row r="7254" spans="12:12">
      <c r="L7254" s="71"/>
    </row>
    <row r="7255" spans="12:12">
      <c r="L7255" s="71"/>
    </row>
    <row r="7256" spans="12:12">
      <c r="L7256" s="71"/>
    </row>
    <row r="7257" spans="12:12">
      <c r="L7257" s="71"/>
    </row>
    <row r="7258" spans="12:12">
      <c r="L7258" s="71"/>
    </row>
    <row r="7259" spans="12:12">
      <c r="L7259" s="71"/>
    </row>
    <row r="7260" spans="12:12">
      <c r="L7260" s="71"/>
    </row>
    <row r="7261" spans="12:12">
      <c r="L7261" s="71"/>
    </row>
    <row r="7262" spans="12:12">
      <c r="L7262" s="71"/>
    </row>
    <row r="7263" spans="12:12">
      <c r="L7263" s="71"/>
    </row>
    <row r="7264" spans="12:12">
      <c r="L7264" s="71"/>
    </row>
    <row r="7265" spans="12:12">
      <c r="L7265" s="71"/>
    </row>
    <row r="7266" spans="12:12">
      <c r="L7266" s="71"/>
    </row>
    <row r="7267" spans="12:12">
      <c r="L7267" s="71"/>
    </row>
    <row r="7268" spans="12:12">
      <c r="L7268" s="71"/>
    </row>
    <row r="7269" spans="12:12">
      <c r="L7269" s="71"/>
    </row>
    <row r="7270" spans="12:12">
      <c r="L7270" s="71"/>
    </row>
    <row r="7271" spans="12:12">
      <c r="L7271" s="71"/>
    </row>
    <row r="7272" spans="12:12">
      <c r="L7272" s="71"/>
    </row>
    <row r="7273" spans="12:12">
      <c r="L7273" s="71"/>
    </row>
    <row r="7274" spans="12:12">
      <c r="L7274" s="71"/>
    </row>
    <row r="7275" spans="12:12">
      <c r="L7275" s="71"/>
    </row>
    <row r="7276" spans="12:12">
      <c r="L7276" s="71"/>
    </row>
    <row r="7277" spans="12:12">
      <c r="L7277" s="71"/>
    </row>
    <row r="7278" spans="12:12">
      <c r="L7278" s="71"/>
    </row>
    <row r="7279" spans="12:12">
      <c r="L7279" s="71"/>
    </row>
    <row r="7280" spans="12:12">
      <c r="L7280" s="71"/>
    </row>
    <row r="7281" spans="12:12">
      <c r="L7281" s="71"/>
    </row>
    <row r="7282" spans="12:12">
      <c r="L7282" s="71"/>
    </row>
    <row r="7283" spans="12:12">
      <c r="L7283" s="71"/>
    </row>
    <row r="7284" spans="12:12">
      <c r="L7284" s="71"/>
    </row>
    <row r="7285" spans="12:12">
      <c r="L7285" s="71"/>
    </row>
    <row r="7286" spans="12:12">
      <c r="L7286" s="71"/>
    </row>
    <row r="7287" spans="12:12">
      <c r="L7287" s="71"/>
    </row>
    <row r="7288" spans="12:12">
      <c r="L7288" s="71"/>
    </row>
    <row r="7289" spans="12:12">
      <c r="L7289" s="71"/>
    </row>
    <row r="7290" spans="12:12">
      <c r="L7290" s="71"/>
    </row>
    <row r="7291" spans="12:12">
      <c r="L7291" s="71"/>
    </row>
    <row r="7292" spans="12:12">
      <c r="L7292" s="71"/>
    </row>
    <row r="7293" spans="12:12">
      <c r="L7293" s="71"/>
    </row>
    <row r="7294" spans="12:12">
      <c r="L7294" s="71"/>
    </row>
    <row r="7295" spans="12:12">
      <c r="L7295" s="71"/>
    </row>
    <row r="7296" spans="12:12">
      <c r="L7296" s="71"/>
    </row>
    <row r="7297" spans="12:12">
      <c r="L7297" s="71"/>
    </row>
    <row r="7298" spans="12:12">
      <c r="L7298" s="71"/>
    </row>
    <row r="7299" spans="12:12">
      <c r="L7299" s="71"/>
    </row>
    <row r="7300" spans="12:12">
      <c r="L7300" s="71"/>
    </row>
    <row r="7301" spans="12:12">
      <c r="L7301" s="71"/>
    </row>
    <row r="7302" spans="12:12">
      <c r="L7302" s="71"/>
    </row>
    <row r="7303" spans="12:12">
      <c r="L7303" s="71"/>
    </row>
    <row r="7304" spans="12:12">
      <c r="L7304" s="71"/>
    </row>
    <row r="7305" spans="12:12">
      <c r="L7305" s="71"/>
    </row>
    <row r="7306" spans="12:12">
      <c r="L7306" s="71"/>
    </row>
    <row r="7307" spans="12:12">
      <c r="L7307" s="71"/>
    </row>
    <row r="7308" spans="12:12">
      <c r="L7308" s="71"/>
    </row>
    <row r="7309" spans="12:12">
      <c r="L7309" s="71"/>
    </row>
    <row r="7310" spans="12:12">
      <c r="L7310" s="71"/>
    </row>
    <row r="7311" spans="12:12">
      <c r="L7311" s="71"/>
    </row>
    <row r="7312" spans="12:12">
      <c r="L7312" s="71"/>
    </row>
    <row r="7313" spans="12:12">
      <c r="L7313" s="71"/>
    </row>
    <row r="7314" spans="12:12">
      <c r="L7314" s="71"/>
    </row>
    <row r="7315" spans="12:12">
      <c r="L7315" s="71"/>
    </row>
    <row r="7316" spans="12:12">
      <c r="L7316" s="71"/>
    </row>
    <row r="7317" spans="12:12">
      <c r="L7317" s="71"/>
    </row>
    <row r="7318" spans="12:12">
      <c r="L7318" s="71"/>
    </row>
    <row r="7319" spans="12:12">
      <c r="L7319" s="71"/>
    </row>
    <row r="7320" spans="12:12">
      <c r="L7320" s="71"/>
    </row>
    <row r="7321" spans="12:12">
      <c r="L7321" s="71"/>
    </row>
    <row r="7322" spans="12:12">
      <c r="L7322" s="71"/>
    </row>
    <row r="7323" spans="12:12">
      <c r="L7323" s="71"/>
    </row>
    <row r="7324" spans="12:12">
      <c r="L7324" s="71"/>
    </row>
    <row r="7325" spans="12:12">
      <c r="L7325" s="71"/>
    </row>
    <row r="7326" spans="12:12">
      <c r="L7326" s="71"/>
    </row>
    <row r="7327" spans="12:12">
      <c r="L7327" s="71"/>
    </row>
    <row r="7328" spans="12:12">
      <c r="L7328" s="71"/>
    </row>
    <row r="7329" spans="12:12">
      <c r="L7329" s="71"/>
    </row>
    <row r="7330" spans="12:12">
      <c r="L7330" s="71"/>
    </row>
    <row r="7331" spans="12:12">
      <c r="L7331" s="71"/>
    </row>
    <row r="7332" spans="12:12">
      <c r="L7332" s="71"/>
    </row>
    <row r="7333" spans="12:12">
      <c r="L7333" s="71"/>
    </row>
    <row r="7334" spans="12:12">
      <c r="L7334" s="71"/>
    </row>
    <row r="7335" spans="12:12">
      <c r="L7335" s="71"/>
    </row>
    <row r="7336" spans="12:12">
      <c r="L7336" s="71"/>
    </row>
    <row r="7337" spans="12:12">
      <c r="L7337" s="71"/>
    </row>
    <row r="7338" spans="12:12">
      <c r="L7338" s="71"/>
    </row>
    <row r="7339" spans="12:12">
      <c r="L7339" s="71"/>
    </row>
    <row r="7340" spans="12:12">
      <c r="L7340" s="71"/>
    </row>
    <row r="7341" spans="12:12">
      <c r="L7341" s="71"/>
    </row>
    <row r="7342" spans="12:12">
      <c r="L7342" s="71"/>
    </row>
    <row r="7343" spans="12:12">
      <c r="L7343" s="71"/>
    </row>
    <row r="7344" spans="12:12">
      <c r="L7344" s="71"/>
    </row>
    <row r="7345" spans="12:12">
      <c r="L7345" s="71"/>
    </row>
    <row r="7346" spans="12:12">
      <c r="L7346" s="71"/>
    </row>
    <row r="7347" spans="12:12">
      <c r="L7347" s="71"/>
    </row>
    <row r="7348" spans="12:12">
      <c r="L7348" s="71"/>
    </row>
    <row r="7349" spans="12:12">
      <c r="L7349" s="71"/>
    </row>
    <row r="7350" spans="12:12">
      <c r="L7350" s="71"/>
    </row>
    <row r="7351" spans="12:12">
      <c r="L7351" s="71"/>
    </row>
    <row r="7352" spans="12:12">
      <c r="L7352" s="71"/>
    </row>
    <row r="7353" spans="12:12">
      <c r="L7353" s="71"/>
    </row>
    <row r="7354" spans="12:12">
      <c r="L7354" s="71"/>
    </row>
    <row r="7355" spans="12:12">
      <c r="L7355" s="71"/>
    </row>
    <row r="7356" spans="12:12">
      <c r="L7356" s="71"/>
    </row>
    <row r="7357" spans="12:12">
      <c r="L7357" s="71"/>
    </row>
    <row r="7358" spans="12:12">
      <c r="L7358" s="71"/>
    </row>
    <row r="7359" spans="12:12">
      <c r="L7359" s="71"/>
    </row>
    <row r="7360" spans="12:12">
      <c r="L7360" s="71"/>
    </row>
    <row r="7361" spans="12:12">
      <c r="L7361" s="71"/>
    </row>
    <row r="7362" spans="12:12">
      <c r="L7362" s="71"/>
    </row>
    <row r="7363" spans="12:12">
      <c r="L7363" s="71"/>
    </row>
    <row r="7364" spans="12:12">
      <c r="L7364" s="71"/>
    </row>
    <row r="7365" spans="12:12">
      <c r="L7365" s="71"/>
    </row>
    <row r="7366" spans="12:12">
      <c r="L7366" s="71"/>
    </row>
    <row r="7367" spans="12:12">
      <c r="L7367" s="71"/>
    </row>
    <row r="7368" spans="12:12">
      <c r="L7368" s="71"/>
    </row>
    <row r="7369" spans="12:12">
      <c r="L7369" s="71"/>
    </row>
    <row r="7370" spans="12:12">
      <c r="L7370" s="71"/>
    </row>
    <row r="7371" spans="12:12">
      <c r="L7371" s="71"/>
    </row>
    <row r="7372" spans="12:12">
      <c r="L7372" s="71"/>
    </row>
    <row r="7373" spans="12:12">
      <c r="L7373" s="71"/>
    </row>
    <row r="7374" spans="12:12">
      <c r="L7374" s="71"/>
    </row>
    <row r="7375" spans="12:12">
      <c r="L7375" s="71"/>
    </row>
    <row r="7376" spans="12:12">
      <c r="L7376" s="71"/>
    </row>
    <row r="7377" spans="12:12">
      <c r="L7377" s="71"/>
    </row>
    <row r="7378" spans="12:12">
      <c r="L7378" s="71"/>
    </row>
    <row r="7379" spans="12:12">
      <c r="L7379" s="71"/>
    </row>
    <row r="7380" spans="12:12">
      <c r="L7380" s="71"/>
    </row>
    <row r="7381" spans="12:12">
      <c r="L7381" s="71"/>
    </row>
    <row r="7382" spans="12:12">
      <c r="L7382" s="71"/>
    </row>
    <row r="7383" spans="12:12">
      <c r="L7383" s="71"/>
    </row>
    <row r="7384" spans="12:12">
      <c r="L7384" s="71"/>
    </row>
    <row r="7385" spans="12:12">
      <c r="L7385" s="71"/>
    </row>
    <row r="7386" spans="12:12">
      <c r="L7386" s="71"/>
    </row>
    <row r="7387" spans="12:12">
      <c r="L7387" s="71"/>
    </row>
    <row r="7388" spans="12:12">
      <c r="L7388" s="71"/>
    </row>
    <row r="7389" spans="12:12">
      <c r="L7389" s="71"/>
    </row>
    <row r="7390" spans="12:12">
      <c r="L7390" s="71"/>
    </row>
    <row r="7391" spans="12:12">
      <c r="L7391" s="71"/>
    </row>
    <row r="7392" spans="12:12">
      <c r="L7392" s="71"/>
    </row>
    <row r="7393" spans="12:12">
      <c r="L7393" s="71"/>
    </row>
    <row r="7394" spans="12:12">
      <c r="L7394" s="71"/>
    </row>
    <row r="7395" spans="12:12">
      <c r="L7395" s="71"/>
    </row>
    <row r="7396" spans="12:12">
      <c r="L7396" s="71"/>
    </row>
    <row r="7397" spans="12:12">
      <c r="L7397" s="71"/>
    </row>
    <row r="7398" spans="12:12">
      <c r="L7398" s="71"/>
    </row>
    <row r="7399" spans="12:12">
      <c r="L7399" s="71"/>
    </row>
    <row r="7400" spans="12:12">
      <c r="L7400" s="71"/>
    </row>
    <row r="7401" spans="12:12">
      <c r="L7401" s="71"/>
    </row>
    <row r="7402" spans="12:12">
      <c r="L7402" s="71"/>
    </row>
    <row r="7403" spans="12:12">
      <c r="L7403" s="71"/>
    </row>
    <row r="7404" spans="12:12">
      <c r="L7404" s="71"/>
    </row>
    <row r="7405" spans="12:12">
      <c r="L7405" s="71"/>
    </row>
    <row r="7406" spans="12:12">
      <c r="L7406" s="71"/>
    </row>
    <row r="7407" spans="12:12">
      <c r="L7407" s="71"/>
    </row>
    <row r="7408" spans="12:12">
      <c r="L7408" s="71"/>
    </row>
    <row r="7409" spans="12:12">
      <c r="L7409" s="71"/>
    </row>
    <row r="7410" spans="12:12">
      <c r="L7410" s="71"/>
    </row>
    <row r="7411" spans="12:12">
      <c r="L7411" s="71"/>
    </row>
    <row r="7412" spans="12:12">
      <c r="L7412" s="71"/>
    </row>
    <row r="7413" spans="12:12">
      <c r="L7413" s="71"/>
    </row>
    <row r="7414" spans="12:12">
      <c r="L7414" s="71"/>
    </row>
    <row r="7415" spans="12:12">
      <c r="L7415" s="71"/>
    </row>
    <row r="7416" spans="12:12">
      <c r="L7416" s="71"/>
    </row>
    <row r="7417" spans="12:12">
      <c r="L7417" s="71"/>
    </row>
    <row r="7418" spans="12:12">
      <c r="L7418" s="71"/>
    </row>
    <row r="7419" spans="12:12">
      <c r="L7419" s="71"/>
    </row>
    <row r="7420" spans="12:12">
      <c r="L7420" s="71"/>
    </row>
    <row r="7421" spans="12:12">
      <c r="L7421" s="71"/>
    </row>
    <row r="7422" spans="12:12">
      <c r="L7422" s="71"/>
    </row>
    <row r="7423" spans="12:12">
      <c r="L7423" s="71"/>
    </row>
    <row r="7424" spans="12:12">
      <c r="L7424" s="71"/>
    </row>
    <row r="7425" spans="12:12">
      <c r="L7425" s="71"/>
    </row>
    <row r="7426" spans="12:12">
      <c r="L7426" s="71"/>
    </row>
    <row r="7427" spans="12:12">
      <c r="L7427" s="71"/>
    </row>
    <row r="7428" spans="12:12">
      <c r="L7428" s="71"/>
    </row>
    <row r="7429" spans="12:12">
      <c r="L7429" s="71"/>
    </row>
    <row r="7430" spans="12:12">
      <c r="L7430" s="71"/>
    </row>
    <row r="7431" spans="12:12">
      <c r="L7431" s="71"/>
    </row>
    <row r="7432" spans="12:12">
      <c r="L7432" s="71"/>
    </row>
    <row r="7433" spans="12:12">
      <c r="L7433" s="71"/>
    </row>
    <row r="7434" spans="12:12">
      <c r="L7434" s="71"/>
    </row>
    <row r="7435" spans="12:12">
      <c r="L7435" s="71"/>
    </row>
    <row r="7436" spans="12:12">
      <c r="L7436" s="71"/>
    </row>
    <row r="7437" spans="12:12">
      <c r="L7437" s="71"/>
    </row>
    <row r="7438" spans="12:12">
      <c r="L7438" s="71"/>
    </row>
    <row r="7439" spans="12:12">
      <c r="L7439" s="71"/>
    </row>
    <row r="7440" spans="12:12">
      <c r="L7440" s="71"/>
    </row>
    <row r="7441" spans="12:12">
      <c r="L7441" s="71"/>
    </row>
    <row r="7442" spans="12:12">
      <c r="L7442" s="71"/>
    </row>
    <row r="7443" spans="12:12">
      <c r="L7443" s="71"/>
    </row>
    <row r="7444" spans="12:12">
      <c r="L7444" s="71"/>
    </row>
    <row r="7445" spans="12:12">
      <c r="L7445" s="71"/>
    </row>
    <row r="7446" spans="12:12">
      <c r="L7446" s="71"/>
    </row>
    <row r="7447" spans="12:12">
      <c r="L7447" s="71"/>
    </row>
    <row r="7448" spans="12:12">
      <c r="L7448" s="71"/>
    </row>
    <row r="7449" spans="12:12">
      <c r="L7449" s="71"/>
    </row>
    <row r="7450" spans="12:12">
      <c r="L7450" s="71"/>
    </row>
    <row r="7451" spans="12:12">
      <c r="L7451" s="71"/>
    </row>
    <row r="7452" spans="12:12">
      <c r="L7452" s="71"/>
    </row>
    <row r="7453" spans="12:12">
      <c r="L7453" s="71"/>
    </row>
    <row r="7454" spans="12:12">
      <c r="L7454" s="71"/>
    </row>
    <row r="7455" spans="12:12">
      <c r="L7455" s="71"/>
    </row>
    <row r="7456" spans="12:12">
      <c r="L7456" s="71"/>
    </row>
    <row r="7457" spans="12:12">
      <c r="L7457" s="71"/>
    </row>
    <row r="7458" spans="12:12">
      <c r="L7458" s="71"/>
    </row>
    <row r="7459" spans="12:12">
      <c r="L7459" s="71"/>
    </row>
    <row r="7460" spans="12:12">
      <c r="L7460" s="71"/>
    </row>
    <row r="7461" spans="12:12">
      <c r="L7461" s="71"/>
    </row>
    <row r="7462" spans="12:12">
      <c r="L7462" s="71"/>
    </row>
    <row r="7463" spans="12:12">
      <c r="L7463" s="71"/>
    </row>
    <row r="7464" spans="12:12">
      <c r="L7464" s="71"/>
    </row>
    <row r="7465" spans="12:12">
      <c r="L7465" s="71"/>
    </row>
    <row r="7466" spans="12:12">
      <c r="L7466" s="71"/>
    </row>
    <row r="7467" spans="12:12">
      <c r="L7467" s="71"/>
    </row>
    <row r="7468" spans="12:12">
      <c r="L7468" s="71"/>
    </row>
    <row r="7469" spans="12:12">
      <c r="L7469" s="71"/>
    </row>
    <row r="7470" spans="12:12">
      <c r="L7470" s="71"/>
    </row>
    <row r="7471" spans="12:12">
      <c r="L7471" s="71"/>
    </row>
    <row r="7472" spans="12:12">
      <c r="L7472" s="71"/>
    </row>
    <row r="7473" spans="12:12">
      <c r="L7473" s="71"/>
    </row>
    <row r="7474" spans="12:12">
      <c r="L7474" s="71"/>
    </row>
    <row r="7475" spans="12:12">
      <c r="L7475" s="71"/>
    </row>
    <row r="7476" spans="12:12">
      <c r="L7476" s="71"/>
    </row>
    <row r="7477" spans="12:12">
      <c r="L7477" s="71"/>
    </row>
    <row r="7478" spans="12:12">
      <c r="L7478" s="71"/>
    </row>
    <row r="7479" spans="12:12">
      <c r="L7479" s="71"/>
    </row>
    <row r="7480" spans="12:12">
      <c r="L7480" s="71"/>
    </row>
    <row r="7481" spans="12:12">
      <c r="L7481" s="71"/>
    </row>
    <row r="7482" spans="12:12">
      <c r="L7482" s="71"/>
    </row>
    <row r="7483" spans="12:12">
      <c r="L7483" s="71"/>
    </row>
    <row r="7484" spans="12:12">
      <c r="L7484" s="71"/>
    </row>
    <row r="7485" spans="12:12">
      <c r="L7485" s="71"/>
    </row>
    <row r="7486" spans="12:12">
      <c r="L7486" s="71"/>
    </row>
    <row r="7487" spans="12:12">
      <c r="L7487" s="71"/>
    </row>
    <row r="7488" spans="12:12">
      <c r="L7488" s="71"/>
    </row>
    <row r="7489" spans="12:12">
      <c r="L7489" s="71"/>
    </row>
    <row r="7490" spans="12:12">
      <c r="L7490" s="71"/>
    </row>
    <row r="7491" spans="12:12">
      <c r="L7491" s="71"/>
    </row>
    <row r="7492" spans="12:12">
      <c r="L7492" s="71"/>
    </row>
    <row r="7493" spans="12:12">
      <c r="L7493" s="71"/>
    </row>
    <row r="7494" spans="12:12">
      <c r="L7494" s="71"/>
    </row>
    <row r="7495" spans="12:12">
      <c r="L7495" s="71"/>
    </row>
    <row r="7496" spans="12:12">
      <c r="L7496" s="71"/>
    </row>
    <row r="7497" spans="12:12">
      <c r="L7497" s="71"/>
    </row>
    <row r="7498" spans="12:12">
      <c r="L7498" s="71"/>
    </row>
    <row r="7499" spans="12:12">
      <c r="L7499" s="71"/>
    </row>
    <row r="7500" spans="12:12">
      <c r="L7500" s="71"/>
    </row>
    <row r="7501" spans="12:12">
      <c r="L7501" s="71"/>
    </row>
    <row r="7502" spans="12:12">
      <c r="L7502" s="71"/>
    </row>
    <row r="7503" spans="12:12">
      <c r="L7503" s="71"/>
    </row>
    <row r="7504" spans="12:12">
      <c r="L7504" s="71"/>
    </row>
    <row r="7505" spans="12:12">
      <c r="L7505" s="71"/>
    </row>
    <row r="7506" spans="12:12">
      <c r="L7506" s="71"/>
    </row>
    <row r="7507" spans="12:12">
      <c r="L7507" s="71"/>
    </row>
    <row r="7508" spans="12:12">
      <c r="L7508" s="71"/>
    </row>
    <row r="7509" spans="12:12">
      <c r="L7509" s="71"/>
    </row>
    <row r="7510" spans="12:12">
      <c r="L7510" s="71"/>
    </row>
    <row r="7511" spans="12:12">
      <c r="L7511" s="71"/>
    </row>
    <row r="7512" spans="12:12">
      <c r="L7512" s="71"/>
    </row>
    <row r="7513" spans="12:12">
      <c r="L7513" s="71"/>
    </row>
    <row r="7514" spans="12:12">
      <c r="L7514" s="71"/>
    </row>
    <row r="7515" spans="12:12">
      <c r="L7515" s="71"/>
    </row>
    <row r="7516" spans="12:12">
      <c r="L7516" s="71"/>
    </row>
    <row r="7517" spans="12:12">
      <c r="L7517" s="71"/>
    </row>
    <row r="7518" spans="12:12">
      <c r="L7518" s="71"/>
    </row>
    <row r="7519" spans="12:12">
      <c r="L7519" s="71"/>
    </row>
    <row r="7520" spans="12:12">
      <c r="L7520" s="71"/>
    </row>
    <row r="7521" spans="12:12">
      <c r="L7521" s="71"/>
    </row>
    <row r="7522" spans="12:12">
      <c r="L7522" s="71"/>
    </row>
    <row r="7523" spans="12:12">
      <c r="L7523" s="71"/>
    </row>
    <row r="7524" spans="12:12">
      <c r="L7524" s="71"/>
    </row>
    <row r="7525" spans="12:12">
      <c r="L7525" s="71"/>
    </row>
    <row r="7526" spans="12:12">
      <c r="L7526" s="71"/>
    </row>
    <row r="7527" spans="12:12">
      <c r="L7527" s="71"/>
    </row>
    <row r="7528" spans="12:12">
      <c r="L7528" s="71"/>
    </row>
    <row r="7529" spans="12:12">
      <c r="L7529" s="71"/>
    </row>
    <row r="7530" spans="12:12">
      <c r="L7530" s="71"/>
    </row>
    <row r="7531" spans="12:12">
      <c r="L7531" s="71"/>
    </row>
    <row r="7532" spans="12:12">
      <c r="L7532" s="71"/>
    </row>
    <row r="7533" spans="12:12">
      <c r="L7533" s="71"/>
    </row>
    <row r="7534" spans="12:12">
      <c r="L7534" s="71"/>
    </row>
    <row r="7535" spans="12:12">
      <c r="L7535" s="71"/>
    </row>
    <row r="7536" spans="12:12">
      <c r="L7536" s="71"/>
    </row>
    <row r="7537" spans="12:12">
      <c r="L7537" s="71"/>
    </row>
    <row r="7538" spans="12:12">
      <c r="L7538" s="71"/>
    </row>
    <row r="7539" spans="12:12">
      <c r="L7539" s="71"/>
    </row>
    <row r="7540" spans="12:12">
      <c r="L7540" s="71"/>
    </row>
    <row r="7541" spans="12:12">
      <c r="L7541" s="71"/>
    </row>
    <row r="7542" spans="12:12">
      <c r="L7542" s="71"/>
    </row>
    <row r="7543" spans="12:12">
      <c r="L7543" s="71"/>
    </row>
    <row r="7544" spans="12:12">
      <c r="L7544" s="71"/>
    </row>
    <row r="7545" spans="12:12">
      <c r="L7545" s="71"/>
    </row>
    <row r="7546" spans="12:12">
      <c r="L7546" s="71"/>
    </row>
    <row r="7547" spans="12:12">
      <c r="L7547" s="71"/>
    </row>
    <row r="7548" spans="12:12">
      <c r="L7548" s="71"/>
    </row>
    <row r="7549" spans="12:12">
      <c r="L7549" s="71"/>
    </row>
    <row r="7550" spans="12:12">
      <c r="L7550" s="71"/>
    </row>
    <row r="7551" spans="12:12">
      <c r="L7551" s="71"/>
    </row>
    <row r="7552" spans="12:12">
      <c r="L7552" s="71"/>
    </row>
    <row r="7553" spans="12:12">
      <c r="L7553" s="71"/>
    </row>
    <row r="7554" spans="12:12">
      <c r="L7554" s="71"/>
    </row>
    <row r="7555" spans="12:12">
      <c r="L7555" s="71"/>
    </row>
    <row r="7556" spans="12:12">
      <c r="L7556" s="71"/>
    </row>
    <row r="7557" spans="12:12">
      <c r="L7557" s="71"/>
    </row>
    <row r="7558" spans="12:12">
      <c r="L7558" s="71"/>
    </row>
    <row r="7559" spans="12:12">
      <c r="L7559" s="71"/>
    </row>
    <row r="7560" spans="12:12">
      <c r="L7560" s="71"/>
    </row>
    <row r="7561" spans="12:12">
      <c r="L7561" s="71"/>
    </row>
    <row r="7562" spans="12:12">
      <c r="L7562" s="71"/>
    </row>
    <row r="7563" spans="12:12">
      <c r="L7563" s="71"/>
    </row>
    <row r="7564" spans="12:12">
      <c r="L7564" s="71"/>
    </row>
    <row r="7565" spans="12:12">
      <c r="L7565" s="71"/>
    </row>
    <row r="7566" spans="12:12">
      <c r="L7566" s="71"/>
    </row>
    <row r="7567" spans="12:12">
      <c r="L7567" s="71"/>
    </row>
    <row r="7568" spans="12:12">
      <c r="L7568" s="71"/>
    </row>
    <row r="7569" spans="12:12">
      <c r="L7569" s="71"/>
    </row>
    <row r="7570" spans="12:12">
      <c r="L7570" s="71"/>
    </row>
    <row r="7571" spans="12:12">
      <c r="L7571" s="71"/>
    </row>
    <row r="7572" spans="12:12">
      <c r="L7572" s="71"/>
    </row>
    <row r="7573" spans="12:12">
      <c r="L7573" s="71"/>
    </row>
    <row r="7574" spans="12:12">
      <c r="L7574" s="71"/>
    </row>
    <row r="7575" spans="12:12">
      <c r="L7575" s="71"/>
    </row>
    <row r="7576" spans="12:12">
      <c r="L7576" s="71"/>
    </row>
    <row r="7577" spans="12:12">
      <c r="L7577" s="71"/>
    </row>
    <row r="7578" spans="12:12">
      <c r="L7578" s="71"/>
    </row>
    <row r="7579" spans="12:12">
      <c r="L7579" s="71"/>
    </row>
    <row r="7580" spans="12:12">
      <c r="L7580" s="71"/>
    </row>
    <row r="7581" spans="12:12">
      <c r="L7581" s="71"/>
    </row>
    <row r="7582" spans="12:12">
      <c r="L7582" s="71"/>
    </row>
    <row r="7583" spans="12:12">
      <c r="L7583" s="71"/>
    </row>
    <row r="7584" spans="12:12">
      <c r="L7584" s="71"/>
    </row>
    <row r="7585" spans="12:12">
      <c r="L7585" s="71"/>
    </row>
    <row r="7586" spans="12:12">
      <c r="L7586" s="71"/>
    </row>
    <row r="7587" spans="12:12">
      <c r="L7587" s="71"/>
    </row>
    <row r="7588" spans="12:12">
      <c r="L7588" s="71"/>
    </row>
    <row r="7589" spans="12:12">
      <c r="L7589" s="71"/>
    </row>
    <row r="7590" spans="12:12">
      <c r="L7590" s="71"/>
    </row>
    <row r="7591" spans="12:12">
      <c r="L7591" s="71"/>
    </row>
    <row r="7592" spans="12:12">
      <c r="L7592" s="71"/>
    </row>
    <row r="7593" spans="12:12">
      <c r="L7593" s="71"/>
    </row>
    <row r="7594" spans="12:12">
      <c r="L7594" s="71"/>
    </row>
    <row r="7595" spans="12:12">
      <c r="L7595" s="71"/>
    </row>
    <row r="7596" spans="12:12">
      <c r="L7596" s="71"/>
    </row>
    <row r="7597" spans="12:12">
      <c r="L7597" s="71"/>
    </row>
    <row r="7598" spans="12:12">
      <c r="L7598" s="71"/>
    </row>
    <row r="7599" spans="12:12">
      <c r="L7599" s="71"/>
    </row>
    <row r="7600" spans="12:12">
      <c r="L7600" s="71"/>
    </row>
    <row r="7601" spans="12:12">
      <c r="L7601" s="71"/>
    </row>
    <row r="7602" spans="12:12">
      <c r="L7602" s="71"/>
    </row>
    <row r="7603" spans="12:12">
      <c r="L7603" s="71"/>
    </row>
    <row r="7604" spans="12:12">
      <c r="L7604" s="71"/>
    </row>
    <row r="7605" spans="12:12">
      <c r="L7605" s="71"/>
    </row>
    <row r="7606" spans="12:12">
      <c r="L7606" s="71"/>
    </row>
    <row r="7607" spans="12:12">
      <c r="L7607" s="71"/>
    </row>
    <row r="7608" spans="12:12">
      <c r="L7608" s="71"/>
    </row>
    <row r="7609" spans="12:12">
      <c r="L7609" s="71"/>
    </row>
    <row r="7610" spans="12:12">
      <c r="L7610" s="71"/>
    </row>
    <row r="7611" spans="12:12">
      <c r="L7611" s="71"/>
    </row>
    <row r="7612" spans="12:12">
      <c r="L7612" s="71"/>
    </row>
    <row r="7613" spans="12:12">
      <c r="L7613" s="71"/>
    </row>
    <row r="7614" spans="12:12">
      <c r="L7614" s="71"/>
    </row>
    <row r="7615" spans="12:12">
      <c r="L7615" s="71"/>
    </row>
    <row r="7616" spans="12:12">
      <c r="L7616" s="71"/>
    </row>
    <row r="7617" spans="12:12">
      <c r="L7617" s="71"/>
    </row>
    <row r="7618" spans="12:12">
      <c r="L7618" s="71"/>
    </row>
    <row r="7619" spans="12:12">
      <c r="L7619" s="71"/>
    </row>
    <row r="7620" spans="12:12">
      <c r="L7620" s="71"/>
    </row>
    <row r="7621" spans="12:12">
      <c r="L7621" s="71"/>
    </row>
    <row r="7622" spans="12:12">
      <c r="L7622" s="71"/>
    </row>
    <row r="7623" spans="12:12">
      <c r="L7623" s="71"/>
    </row>
    <row r="7624" spans="12:12">
      <c r="L7624" s="71"/>
    </row>
    <row r="7625" spans="12:12">
      <c r="L7625" s="71"/>
    </row>
    <row r="7626" spans="12:12">
      <c r="L7626" s="71"/>
    </row>
    <row r="7627" spans="12:12">
      <c r="L7627" s="71"/>
    </row>
    <row r="7628" spans="12:12">
      <c r="L7628" s="71"/>
    </row>
    <row r="7629" spans="12:12">
      <c r="L7629" s="71"/>
    </row>
    <row r="7630" spans="12:12">
      <c r="L7630" s="71"/>
    </row>
    <row r="7631" spans="12:12">
      <c r="L7631" s="71"/>
    </row>
    <row r="7632" spans="12:12">
      <c r="L7632" s="71"/>
    </row>
    <row r="7633" spans="12:12">
      <c r="L7633" s="71"/>
    </row>
    <row r="7634" spans="12:12">
      <c r="L7634" s="71"/>
    </row>
    <row r="7635" spans="12:12">
      <c r="L7635" s="71"/>
    </row>
    <row r="7636" spans="12:12">
      <c r="L7636" s="71"/>
    </row>
    <row r="7637" spans="12:12">
      <c r="L7637" s="71"/>
    </row>
    <row r="7638" spans="12:12">
      <c r="L7638" s="71"/>
    </row>
    <row r="7639" spans="12:12">
      <c r="L7639" s="71"/>
    </row>
    <row r="7640" spans="12:12">
      <c r="L7640" s="71"/>
    </row>
    <row r="7641" spans="12:12">
      <c r="L7641" s="71"/>
    </row>
    <row r="7642" spans="12:12">
      <c r="L7642" s="71"/>
    </row>
    <row r="7643" spans="12:12">
      <c r="L7643" s="71"/>
    </row>
    <row r="7644" spans="12:12">
      <c r="L7644" s="71"/>
    </row>
    <row r="7645" spans="12:12">
      <c r="L7645" s="71"/>
    </row>
    <row r="7646" spans="12:12">
      <c r="L7646" s="71"/>
    </row>
    <row r="7647" spans="12:12">
      <c r="L7647" s="71"/>
    </row>
    <row r="7648" spans="12:12">
      <c r="L7648" s="71"/>
    </row>
    <row r="7649" spans="12:12">
      <c r="L7649" s="71"/>
    </row>
    <row r="7650" spans="12:12">
      <c r="L7650" s="71"/>
    </row>
    <row r="7651" spans="12:12">
      <c r="L7651" s="71"/>
    </row>
    <row r="7652" spans="12:12">
      <c r="L7652" s="71"/>
    </row>
    <row r="7653" spans="12:12">
      <c r="L7653" s="71"/>
    </row>
    <row r="7654" spans="12:12">
      <c r="L7654" s="71"/>
    </row>
    <row r="7655" spans="12:12">
      <c r="L7655" s="71"/>
    </row>
    <row r="7656" spans="12:12">
      <c r="L7656" s="71"/>
    </row>
    <row r="7657" spans="12:12">
      <c r="L7657" s="71"/>
    </row>
    <row r="7658" spans="12:12">
      <c r="L7658" s="71"/>
    </row>
    <row r="7659" spans="12:12">
      <c r="L7659" s="71"/>
    </row>
    <row r="7660" spans="12:12">
      <c r="L7660" s="71"/>
    </row>
    <row r="7661" spans="12:12">
      <c r="L7661" s="71"/>
    </row>
    <row r="7662" spans="12:12">
      <c r="L7662" s="71"/>
    </row>
    <row r="7663" spans="12:12">
      <c r="L7663" s="71"/>
    </row>
    <row r="7664" spans="12:12">
      <c r="L7664" s="71"/>
    </row>
    <row r="7665" spans="12:12">
      <c r="L7665" s="71"/>
    </row>
    <row r="7666" spans="12:12">
      <c r="L7666" s="71"/>
    </row>
    <row r="7667" spans="12:12">
      <c r="L7667" s="71"/>
    </row>
    <row r="7668" spans="12:12">
      <c r="L7668" s="71"/>
    </row>
    <row r="7669" spans="12:12">
      <c r="L7669" s="71"/>
    </row>
    <row r="7670" spans="12:12">
      <c r="L7670" s="71"/>
    </row>
    <row r="7671" spans="12:12">
      <c r="L7671" s="71"/>
    </row>
    <row r="7672" spans="12:12">
      <c r="L7672" s="71"/>
    </row>
    <row r="7673" spans="12:12">
      <c r="L7673" s="71"/>
    </row>
    <row r="7674" spans="12:12">
      <c r="L7674" s="71"/>
    </row>
    <row r="7675" spans="12:12">
      <c r="L7675" s="71"/>
    </row>
    <row r="7676" spans="12:12">
      <c r="L7676" s="71"/>
    </row>
    <row r="7677" spans="12:12">
      <c r="L7677" s="71"/>
    </row>
    <row r="7678" spans="12:12">
      <c r="L7678" s="71"/>
    </row>
    <row r="7679" spans="12:12">
      <c r="L7679" s="71"/>
    </row>
    <row r="7680" spans="12:12">
      <c r="L7680" s="71"/>
    </row>
    <row r="7681" spans="12:12">
      <c r="L7681" s="71"/>
    </row>
    <row r="7682" spans="12:12">
      <c r="L7682" s="71"/>
    </row>
    <row r="7683" spans="12:12">
      <c r="L7683" s="71"/>
    </row>
    <row r="7684" spans="12:12">
      <c r="L7684" s="71"/>
    </row>
    <row r="7685" spans="12:12">
      <c r="L7685" s="71"/>
    </row>
    <row r="7686" spans="12:12">
      <c r="L7686" s="71"/>
    </row>
    <row r="7687" spans="12:12">
      <c r="L7687" s="71"/>
    </row>
    <row r="7688" spans="12:12">
      <c r="L7688" s="71"/>
    </row>
    <row r="7689" spans="12:12">
      <c r="L7689" s="71"/>
    </row>
    <row r="7690" spans="12:12">
      <c r="L7690" s="71"/>
    </row>
    <row r="7691" spans="12:12">
      <c r="L7691" s="71"/>
    </row>
    <row r="7692" spans="12:12">
      <c r="L7692" s="71"/>
    </row>
    <row r="7693" spans="12:12">
      <c r="L7693" s="71"/>
    </row>
    <row r="7694" spans="12:12">
      <c r="L7694" s="71"/>
    </row>
    <row r="7695" spans="12:12">
      <c r="L7695" s="71"/>
    </row>
    <row r="7696" spans="12:12">
      <c r="L7696" s="71"/>
    </row>
    <row r="7697" spans="12:12">
      <c r="L7697" s="71"/>
    </row>
    <row r="7698" spans="12:12">
      <c r="L7698" s="71"/>
    </row>
    <row r="7699" spans="12:12">
      <c r="L7699" s="71"/>
    </row>
    <row r="7700" spans="12:12">
      <c r="L7700" s="71"/>
    </row>
    <row r="7701" spans="12:12">
      <c r="L7701" s="71"/>
    </row>
    <row r="7702" spans="12:12">
      <c r="L7702" s="71"/>
    </row>
    <row r="7703" spans="12:12">
      <c r="L7703" s="71"/>
    </row>
    <row r="7704" spans="12:12">
      <c r="L7704" s="71"/>
    </row>
    <row r="7705" spans="12:12">
      <c r="L7705" s="71"/>
    </row>
    <row r="7706" spans="12:12">
      <c r="L7706" s="71"/>
    </row>
    <row r="7707" spans="12:12">
      <c r="L7707" s="71"/>
    </row>
    <row r="7708" spans="12:12">
      <c r="L7708" s="71"/>
    </row>
    <row r="7709" spans="12:12">
      <c r="L7709" s="71"/>
    </row>
    <row r="7710" spans="12:12">
      <c r="L7710" s="71"/>
    </row>
    <row r="7711" spans="12:12">
      <c r="L7711" s="71"/>
    </row>
    <row r="7712" spans="12:12">
      <c r="L7712" s="71"/>
    </row>
    <row r="7713" spans="12:12">
      <c r="L7713" s="71"/>
    </row>
    <row r="7714" spans="12:12">
      <c r="L7714" s="71"/>
    </row>
    <row r="7715" spans="12:12">
      <c r="L7715" s="71"/>
    </row>
    <row r="7716" spans="12:12">
      <c r="L7716" s="71"/>
    </row>
    <row r="7717" spans="12:12">
      <c r="L7717" s="71"/>
    </row>
    <row r="7718" spans="12:12">
      <c r="L7718" s="71"/>
    </row>
    <row r="7719" spans="12:12">
      <c r="L7719" s="71"/>
    </row>
    <row r="7720" spans="12:12">
      <c r="L7720" s="71"/>
    </row>
    <row r="7721" spans="12:12">
      <c r="L7721" s="71"/>
    </row>
    <row r="7722" spans="12:12">
      <c r="L7722" s="71"/>
    </row>
    <row r="7723" spans="12:12">
      <c r="L7723" s="71"/>
    </row>
    <row r="7724" spans="12:12">
      <c r="L7724" s="71"/>
    </row>
    <row r="7725" spans="12:12">
      <c r="L7725" s="71"/>
    </row>
    <row r="7726" spans="12:12">
      <c r="L7726" s="71"/>
    </row>
    <row r="7727" spans="12:12">
      <c r="L7727" s="71"/>
    </row>
    <row r="7728" spans="12:12">
      <c r="L7728" s="71"/>
    </row>
    <row r="7729" spans="12:12">
      <c r="L7729" s="71"/>
    </row>
    <row r="7730" spans="12:12">
      <c r="L7730" s="71"/>
    </row>
    <row r="7731" spans="12:12">
      <c r="L7731" s="71"/>
    </row>
    <row r="7732" spans="12:12">
      <c r="L7732" s="71"/>
    </row>
    <row r="7733" spans="12:12">
      <c r="L7733" s="71"/>
    </row>
    <row r="7734" spans="12:12">
      <c r="L7734" s="71"/>
    </row>
    <row r="7735" spans="12:12">
      <c r="L7735" s="71"/>
    </row>
    <row r="7736" spans="12:12">
      <c r="L7736" s="71"/>
    </row>
    <row r="7737" spans="12:12">
      <c r="L7737" s="71"/>
    </row>
    <row r="7738" spans="12:12">
      <c r="L7738" s="71"/>
    </row>
    <row r="7739" spans="12:12">
      <c r="L7739" s="71"/>
    </row>
    <row r="7740" spans="12:12">
      <c r="L7740" s="71"/>
    </row>
    <row r="7741" spans="12:12">
      <c r="L7741" s="71"/>
    </row>
    <row r="7742" spans="12:12">
      <c r="L7742" s="71"/>
    </row>
    <row r="7743" spans="12:12">
      <c r="L7743" s="71"/>
    </row>
    <row r="7744" spans="12:12">
      <c r="L7744" s="71"/>
    </row>
    <row r="7745" spans="12:12">
      <c r="L7745" s="71"/>
    </row>
    <row r="7746" spans="12:12">
      <c r="L7746" s="71"/>
    </row>
    <row r="7747" spans="12:12">
      <c r="L7747" s="71"/>
    </row>
    <row r="7748" spans="12:12">
      <c r="L7748" s="71"/>
    </row>
    <row r="7749" spans="12:12">
      <c r="L7749" s="71"/>
    </row>
    <row r="7750" spans="12:12">
      <c r="L7750" s="71"/>
    </row>
    <row r="7751" spans="12:12">
      <c r="L7751" s="71"/>
    </row>
    <row r="7752" spans="12:12">
      <c r="L7752" s="71"/>
    </row>
    <row r="7753" spans="12:12">
      <c r="L7753" s="71"/>
    </row>
    <row r="7754" spans="12:12">
      <c r="L7754" s="71"/>
    </row>
    <row r="7755" spans="12:12">
      <c r="L7755" s="71"/>
    </row>
    <row r="7756" spans="12:12">
      <c r="L7756" s="71"/>
    </row>
    <row r="7757" spans="12:12">
      <c r="L7757" s="71"/>
    </row>
    <row r="7758" spans="12:12">
      <c r="L7758" s="71"/>
    </row>
    <row r="7759" spans="12:12">
      <c r="L7759" s="71"/>
    </row>
    <row r="7760" spans="12:12">
      <c r="L7760" s="71"/>
    </row>
    <row r="7761" spans="12:12">
      <c r="L7761" s="71"/>
    </row>
    <row r="7762" spans="12:12">
      <c r="L7762" s="71"/>
    </row>
    <row r="7763" spans="12:12">
      <c r="L7763" s="71"/>
    </row>
    <row r="7764" spans="12:12">
      <c r="L7764" s="71"/>
    </row>
    <row r="7765" spans="12:12">
      <c r="L7765" s="71"/>
    </row>
    <row r="7766" spans="12:12">
      <c r="L7766" s="71"/>
    </row>
    <row r="7767" spans="12:12">
      <c r="L7767" s="71"/>
    </row>
    <row r="7768" spans="12:12">
      <c r="L7768" s="71"/>
    </row>
    <row r="7769" spans="12:12">
      <c r="L7769" s="71"/>
    </row>
    <row r="7770" spans="12:12">
      <c r="L7770" s="71"/>
    </row>
    <row r="7771" spans="12:12">
      <c r="L7771" s="71"/>
    </row>
    <row r="7772" spans="12:12">
      <c r="L7772" s="71"/>
    </row>
    <row r="7773" spans="12:12">
      <c r="L7773" s="71"/>
    </row>
    <row r="7774" spans="12:12">
      <c r="L7774" s="71"/>
    </row>
    <row r="7775" spans="12:12">
      <c r="L7775" s="71"/>
    </row>
    <row r="7776" spans="12:12">
      <c r="L7776" s="71"/>
    </row>
    <row r="7777" spans="12:12">
      <c r="L7777" s="71"/>
    </row>
    <row r="7778" spans="12:12">
      <c r="L7778" s="71"/>
    </row>
    <row r="7779" spans="12:12">
      <c r="L7779" s="71"/>
    </row>
    <row r="7780" spans="12:12">
      <c r="L7780" s="71"/>
    </row>
    <row r="7781" spans="12:12">
      <c r="L7781" s="71"/>
    </row>
    <row r="7782" spans="12:12">
      <c r="L7782" s="71"/>
    </row>
    <row r="7783" spans="12:12">
      <c r="L7783" s="71"/>
    </row>
    <row r="7784" spans="12:12">
      <c r="L7784" s="71"/>
    </row>
    <row r="7785" spans="12:12">
      <c r="L7785" s="71"/>
    </row>
    <row r="7786" spans="12:12">
      <c r="L7786" s="71"/>
    </row>
    <row r="7787" spans="12:12">
      <c r="L7787" s="71"/>
    </row>
    <row r="7788" spans="12:12">
      <c r="L7788" s="71"/>
    </row>
    <row r="7789" spans="12:12">
      <c r="L7789" s="71"/>
    </row>
    <row r="7790" spans="12:12">
      <c r="L7790" s="71"/>
    </row>
    <row r="7791" spans="12:12">
      <c r="L7791" s="71"/>
    </row>
    <row r="7792" spans="12:12">
      <c r="L7792" s="71"/>
    </row>
    <row r="7793" spans="12:12">
      <c r="L7793" s="71"/>
    </row>
    <row r="7794" spans="12:12">
      <c r="L7794" s="71"/>
    </row>
    <row r="7795" spans="12:12">
      <c r="L7795" s="71"/>
    </row>
    <row r="7796" spans="12:12">
      <c r="L7796" s="71"/>
    </row>
    <row r="7797" spans="12:12">
      <c r="L7797" s="71"/>
    </row>
    <row r="7798" spans="12:12">
      <c r="L7798" s="71"/>
    </row>
    <row r="7799" spans="12:12">
      <c r="L7799" s="71"/>
    </row>
    <row r="7800" spans="12:12">
      <c r="L7800" s="71"/>
    </row>
    <row r="7801" spans="12:12">
      <c r="L7801" s="71"/>
    </row>
    <row r="7802" spans="12:12">
      <c r="L7802" s="71"/>
    </row>
    <row r="7803" spans="12:12">
      <c r="L7803" s="71"/>
    </row>
    <row r="7804" spans="12:12">
      <c r="L7804" s="71"/>
    </row>
    <row r="7805" spans="12:12">
      <c r="L7805" s="71"/>
    </row>
    <row r="7806" spans="12:12">
      <c r="L7806" s="71"/>
    </row>
    <row r="7807" spans="12:12">
      <c r="L7807" s="71"/>
    </row>
    <row r="7808" spans="12:12">
      <c r="L7808" s="71"/>
    </row>
    <row r="7809" spans="12:12">
      <c r="L7809" s="71"/>
    </row>
    <row r="7810" spans="12:12">
      <c r="L7810" s="71"/>
    </row>
    <row r="7811" spans="12:12">
      <c r="L7811" s="71"/>
    </row>
    <row r="7812" spans="12:12">
      <c r="L7812" s="71"/>
    </row>
    <row r="7813" spans="12:12">
      <c r="L7813" s="71"/>
    </row>
    <row r="7814" spans="12:12">
      <c r="L7814" s="71"/>
    </row>
    <row r="7815" spans="12:12">
      <c r="L7815" s="71"/>
    </row>
    <row r="7816" spans="12:12">
      <c r="L7816" s="71"/>
    </row>
    <row r="7817" spans="12:12">
      <c r="L7817" s="71"/>
    </row>
    <row r="7818" spans="12:12">
      <c r="L7818" s="71"/>
    </row>
    <row r="7819" spans="12:12">
      <c r="L7819" s="71"/>
    </row>
    <row r="7820" spans="12:12">
      <c r="L7820" s="71"/>
    </row>
    <row r="7821" spans="12:12">
      <c r="L7821" s="71"/>
    </row>
    <row r="7822" spans="12:12">
      <c r="L7822" s="71"/>
    </row>
    <row r="7823" spans="12:12">
      <c r="L7823" s="71"/>
    </row>
    <row r="7824" spans="12:12">
      <c r="L7824" s="71"/>
    </row>
    <row r="7825" spans="12:12">
      <c r="L7825" s="71"/>
    </row>
    <row r="7826" spans="12:12">
      <c r="L7826" s="71"/>
    </row>
    <row r="7827" spans="12:12">
      <c r="L7827" s="71"/>
    </row>
    <row r="7828" spans="12:12">
      <c r="L7828" s="71"/>
    </row>
    <row r="7829" spans="12:12">
      <c r="L7829" s="71"/>
    </row>
    <row r="7830" spans="12:12">
      <c r="L7830" s="71"/>
    </row>
    <row r="7831" spans="12:12">
      <c r="L7831" s="71"/>
    </row>
    <row r="7832" spans="12:12">
      <c r="L7832" s="71"/>
    </row>
    <row r="7833" spans="12:12">
      <c r="L7833" s="71"/>
    </row>
    <row r="7834" spans="12:12">
      <c r="L7834" s="71"/>
    </row>
    <row r="7835" spans="12:12">
      <c r="L7835" s="71"/>
    </row>
    <row r="7836" spans="12:12">
      <c r="L7836" s="71"/>
    </row>
    <row r="7837" spans="12:12">
      <c r="L7837" s="71"/>
    </row>
    <row r="7838" spans="12:12">
      <c r="L7838" s="71"/>
    </row>
    <row r="7839" spans="12:12">
      <c r="L7839" s="71"/>
    </row>
    <row r="7840" spans="12:12">
      <c r="L7840" s="71"/>
    </row>
    <row r="7841" spans="12:12">
      <c r="L7841" s="71"/>
    </row>
    <row r="7842" spans="12:12">
      <c r="L7842" s="71"/>
    </row>
    <row r="7843" spans="12:12">
      <c r="L7843" s="71"/>
    </row>
    <row r="7844" spans="12:12">
      <c r="L7844" s="71"/>
    </row>
    <row r="7845" spans="12:12">
      <c r="L7845" s="71"/>
    </row>
    <row r="7846" spans="12:12">
      <c r="L7846" s="71"/>
    </row>
    <row r="7847" spans="12:12">
      <c r="L7847" s="71"/>
    </row>
    <row r="7848" spans="12:12">
      <c r="L7848" s="71"/>
    </row>
    <row r="7849" spans="12:12">
      <c r="L7849" s="71"/>
    </row>
    <row r="7850" spans="12:12">
      <c r="L7850" s="71"/>
    </row>
    <row r="7851" spans="12:12">
      <c r="L7851" s="71"/>
    </row>
    <row r="7852" spans="12:12">
      <c r="L7852" s="71"/>
    </row>
    <row r="7853" spans="12:12">
      <c r="L7853" s="71"/>
    </row>
    <row r="7854" spans="12:12">
      <c r="L7854" s="71"/>
    </row>
    <row r="7855" spans="12:12">
      <c r="L7855" s="71"/>
    </row>
    <row r="7856" spans="12:12">
      <c r="L7856" s="71"/>
    </row>
    <row r="7857" spans="12:12">
      <c r="L7857" s="71"/>
    </row>
    <row r="7858" spans="12:12">
      <c r="L7858" s="71"/>
    </row>
    <row r="7859" spans="12:12">
      <c r="L7859" s="71"/>
    </row>
    <row r="7860" spans="12:12">
      <c r="L7860" s="71"/>
    </row>
    <row r="7861" spans="12:12">
      <c r="L7861" s="71"/>
    </row>
    <row r="7862" spans="12:12">
      <c r="L7862" s="71"/>
    </row>
    <row r="7863" spans="12:12">
      <c r="L7863" s="71"/>
    </row>
    <row r="7864" spans="12:12">
      <c r="L7864" s="71"/>
    </row>
    <row r="7865" spans="12:12">
      <c r="L7865" s="71"/>
    </row>
    <row r="7866" spans="12:12">
      <c r="L7866" s="71"/>
    </row>
    <row r="7867" spans="12:12">
      <c r="L7867" s="71"/>
    </row>
    <row r="7868" spans="12:12">
      <c r="L7868" s="71"/>
    </row>
    <row r="7869" spans="12:12">
      <c r="L7869" s="71"/>
    </row>
    <row r="7870" spans="12:12">
      <c r="L7870" s="71"/>
    </row>
    <row r="7871" spans="12:12">
      <c r="L7871" s="71"/>
    </row>
    <row r="7872" spans="12:12">
      <c r="L7872" s="71"/>
    </row>
    <row r="7873" spans="12:12">
      <c r="L7873" s="71"/>
    </row>
    <row r="7874" spans="12:12">
      <c r="L7874" s="71"/>
    </row>
    <row r="7875" spans="12:12">
      <c r="L7875" s="71"/>
    </row>
    <row r="7876" spans="12:12">
      <c r="L7876" s="71"/>
    </row>
    <row r="7877" spans="12:12">
      <c r="L7877" s="71"/>
    </row>
    <row r="7878" spans="12:12">
      <c r="L7878" s="71"/>
    </row>
    <row r="7879" spans="12:12">
      <c r="L7879" s="71"/>
    </row>
    <row r="7880" spans="12:12">
      <c r="L7880" s="71"/>
    </row>
    <row r="7881" spans="12:12">
      <c r="L7881" s="71"/>
    </row>
    <row r="7882" spans="12:12">
      <c r="L7882" s="71"/>
    </row>
    <row r="7883" spans="12:12">
      <c r="L7883" s="71"/>
    </row>
    <row r="7884" spans="12:12">
      <c r="L7884" s="71"/>
    </row>
    <row r="7885" spans="12:12">
      <c r="L7885" s="71"/>
    </row>
    <row r="7886" spans="12:12">
      <c r="L7886" s="71"/>
    </row>
    <row r="7887" spans="12:12">
      <c r="L7887" s="71"/>
    </row>
    <row r="7888" spans="12:12">
      <c r="L7888" s="71"/>
    </row>
    <row r="7889" spans="12:12">
      <c r="L7889" s="71"/>
    </row>
    <row r="7890" spans="12:12">
      <c r="L7890" s="71"/>
    </row>
    <row r="7891" spans="12:12">
      <c r="L7891" s="71"/>
    </row>
    <row r="7892" spans="12:12">
      <c r="L7892" s="71"/>
    </row>
    <row r="7893" spans="12:12">
      <c r="L7893" s="71"/>
    </row>
    <row r="7894" spans="12:12">
      <c r="L7894" s="71"/>
    </row>
    <row r="7895" spans="12:12">
      <c r="L7895" s="71"/>
    </row>
    <row r="7896" spans="12:12">
      <c r="L7896" s="71"/>
    </row>
    <row r="7897" spans="12:12">
      <c r="L7897" s="71"/>
    </row>
    <row r="7898" spans="12:12">
      <c r="L7898" s="71"/>
    </row>
    <row r="7899" spans="12:12">
      <c r="L7899" s="71"/>
    </row>
    <row r="7900" spans="12:12">
      <c r="L7900" s="71"/>
    </row>
    <row r="7901" spans="12:12">
      <c r="L7901" s="71"/>
    </row>
    <row r="7902" spans="12:12">
      <c r="L7902" s="71"/>
    </row>
    <row r="7903" spans="12:12">
      <c r="L7903" s="71"/>
    </row>
    <row r="7904" spans="12:12">
      <c r="L7904" s="71"/>
    </row>
    <row r="7905" spans="12:12">
      <c r="L7905" s="71"/>
    </row>
    <row r="7906" spans="12:12">
      <c r="L7906" s="71"/>
    </row>
    <row r="7907" spans="12:12">
      <c r="L7907" s="71"/>
    </row>
    <row r="7908" spans="12:12">
      <c r="L7908" s="71"/>
    </row>
    <row r="7909" spans="12:12">
      <c r="L7909" s="71"/>
    </row>
    <row r="7910" spans="12:12">
      <c r="L7910" s="71"/>
    </row>
    <row r="7911" spans="12:12">
      <c r="L7911" s="71"/>
    </row>
    <row r="7912" spans="12:12">
      <c r="L7912" s="71"/>
    </row>
    <row r="7913" spans="12:12">
      <c r="L7913" s="71"/>
    </row>
    <row r="7914" spans="12:12">
      <c r="L7914" s="71"/>
    </row>
    <row r="7915" spans="12:12">
      <c r="L7915" s="71"/>
    </row>
    <row r="7916" spans="12:12">
      <c r="L7916" s="71"/>
    </row>
    <row r="7917" spans="12:12">
      <c r="L7917" s="71"/>
    </row>
    <row r="7918" spans="12:12">
      <c r="L7918" s="71"/>
    </row>
    <row r="7919" spans="12:12">
      <c r="L7919" s="71"/>
    </row>
    <row r="7920" spans="12:12">
      <c r="L7920" s="71"/>
    </row>
    <row r="7921" spans="12:12">
      <c r="L7921" s="71"/>
    </row>
    <row r="7922" spans="12:12">
      <c r="L7922" s="71"/>
    </row>
    <row r="7923" spans="12:12">
      <c r="L7923" s="71"/>
    </row>
    <row r="7924" spans="12:12">
      <c r="L7924" s="71"/>
    </row>
    <row r="7925" spans="12:12">
      <c r="L7925" s="71"/>
    </row>
    <row r="7926" spans="12:12">
      <c r="L7926" s="71"/>
    </row>
    <row r="7927" spans="12:12">
      <c r="L7927" s="71"/>
    </row>
    <row r="7928" spans="12:12">
      <c r="L7928" s="71"/>
    </row>
    <row r="7929" spans="12:12">
      <c r="L7929" s="71"/>
    </row>
    <row r="7930" spans="12:12">
      <c r="L7930" s="71"/>
    </row>
    <row r="7931" spans="12:12">
      <c r="L7931" s="71"/>
    </row>
    <row r="7932" spans="12:12">
      <c r="L7932" s="71"/>
    </row>
    <row r="7933" spans="12:12">
      <c r="L7933" s="71"/>
    </row>
    <row r="7934" spans="12:12">
      <c r="L7934" s="71"/>
    </row>
    <row r="7935" spans="12:12">
      <c r="L7935" s="71"/>
    </row>
    <row r="7936" spans="12:12">
      <c r="L7936" s="71"/>
    </row>
    <row r="7937" spans="12:12">
      <c r="L7937" s="71"/>
    </row>
    <row r="7938" spans="12:12">
      <c r="L7938" s="71"/>
    </row>
    <row r="7939" spans="12:12">
      <c r="L7939" s="71"/>
    </row>
    <row r="7940" spans="12:12">
      <c r="L7940" s="71"/>
    </row>
    <row r="7941" spans="12:12">
      <c r="L7941" s="71"/>
    </row>
    <row r="7942" spans="12:12">
      <c r="L7942" s="71"/>
    </row>
    <row r="7943" spans="12:12">
      <c r="L7943" s="71"/>
    </row>
    <row r="7944" spans="12:12">
      <c r="L7944" s="71"/>
    </row>
    <row r="7945" spans="12:12">
      <c r="L7945" s="71"/>
    </row>
    <row r="7946" spans="12:12">
      <c r="L7946" s="71"/>
    </row>
    <row r="7947" spans="12:12">
      <c r="L7947" s="71"/>
    </row>
    <row r="7948" spans="12:12">
      <c r="L7948" s="71"/>
    </row>
    <row r="7949" spans="12:12">
      <c r="L7949" s="71"/>
    </row>
    <row r="7950" spans="12:12">
      <c r="L7950" s="71"/>
    </row>
    <row r="7951" spans="12:12">
      <c r="L7951" s="71"/>
    </row>
    <row r="7952" spans="12:12">
      <c r="L7952" s="71"/>
    </row>
    <row r="7953" spans="12:12">
      <c r="L7953" s="71"/>
    </row>
    <row r="7954" spans="12:12">
      <c r="L7954" s="71"/>
    </row>
    <row r="7955" spans="12:12">
      <c r="L7955" s="71"/>
    </row>
    <row r="7956" spans="12:12">
      <c r="L7956" s="71"/>
    </row>
    <row r="7957" spans="12:12">
      <c r="L7957" s="71"/>
    </row>
    <row r="7958" spans="12:12">
      <c r="L7958" s="71"/>
    </row>
    <row r="7959" spans="12:12">
      <c r="L7959" s="71"/>
    </row>
    <row r="7960" spans="12:12">
      <c r="L7960" s="71"/>
    </row>
    <row r="7961" spans="12:12">
      <c r="L7961" s="71"/>
    </row>
    <row r="7962" spans="12:12">
      <c r="L7962" s="71"/>
    </row>
    <row r="7963" spans="12:12">
      <c r="L7963" s="71"/>
    </row>
    <row r="7964" spans="12:12">
      <c r="L7964" s="71"/>
    </row>
    <row r="7965" spans="12:12">
      <c r="L7965" s="71"/>
    </row>
    <row r="7966" spans="12:12">
      <c r="L7966" s="71"/>
    </row>
    <row r="7967" spans="12:12">
      <c r="L7967" s="71"/>
    </row>
    <row r="7968" spans="12:12">
      <c r="L7968" s="71"/>
    </row>
    <row r="7969" spans="12:12">
      <c r="L7969" s="71"/>
    </row>
    <row r="7970" spans="12:12">
      <c r="L7970" s="71"/>
    </row>
    <row r="7971" spans="12:12">
      <c r="L7971" s="71"/>
    </row>
    <row r="7972" spans="12:12">
      <c r="L7972" s="71"/>
    </row>
    <row r="7973" spans="12:12">
      <c r="L7973" s="71"/>
    </row>
    <row r="7974" spans="12:12">
      <c r="L7974" s="71"/>
    </row>
    <row r="7975" spans="12:12">
      <c r="L7975" s="71"/>
    </row>
    <row r="7976" spans="12:12">
      <c r="L7976" s="71"/>
    </row>
    <row r="7977" spans="12:12">
      <c r="L7977" s="71"/>
    </row>
    <row r="7978" spans="12:12">
      <c r="L7978" s="71"/>
    </row>
    <row r="7979" spans="12:12">
      <c r="L7979" s="71"/>
    </row>
    <row r="7980" spans="12:12">
      <c r="L7980" s="71"/>
    </row>
    <row r="7981" spans="12:12">
      <c r="L7981" s="71"/>
    </row>
    <row r="7982" spans="12:12">
      <c r="L7982" s="71"/>
    </row>
    <row r="7983" spans="12:12">
      <c r="L7983" s="71"/>
    </row>
    <row r="7984" spans="12:12">
      <c r="L7984" s="71"/>
    </row>
    <row r="7985" spans="12:12">
      <c r="L7985" s="71"/>
    </row>
    <row r="7986" spans="12:12">
      <c r="L7986" s="71"/>
    </row>
    <row r="7987" spans="12:12">
      <c r="L7987" s="71"/>
    </row>
    <row r="7988" spans="12:12">
      <c r="L7988" s="71"/>
    </row>
    <row r="7989" spans="12:12">
      <c r="L7989" s="71"/>
    </row>
    <row r="7990" spans="12:12">
      <c r="L7990" s="71"/>
    </row>
    <row r="7991" spans="12:12">
      <c r="L7991" s="71"/>
    </row>
    <row r="7992" spans="12:12">
      <c r="L7992" s="71"/>
    </row>
    <row r="7993" spans="12:12">
      <c r="L7993" s="71"/>
    </row>
    <row r="7994" spans="12:12">
      <c r="L7994" s="71"/>
    </row>
    <row r="7995" spans="12:12">
      <c r="L7995" s="71"/>
    </row>
    <row r="7996" spans="12:12">
      <c r="L7996" s="71"/>
    </row>
    <row r="7997" spans="12:12">
      <c r="L7997" s="71"/>
    </row>
    <row r="7998" spans="12:12">
      <c r="L7998" s="71"/>
    </row>
    <row r="7999" spans="12:12">
      <c r="L7999" s="71"/>
    </row>
    <row r="8000" spans="12:12">
      <c r="L8000" s="71"/>
    </row>
    <row r="8001" spans="12:12">
      <c r="L8001" s="71"/>
    </row>
    <row r="8002" spans="12:12">
      <c r="L8002" s="71"/>
    </row>
    <row r="8003" spans="12:12">
      <c r="L8003" s="71"/>
    </row>
    <row r="8004" spans="12:12">
      <c r="L8004" s="71"/>
    </row>
    <row r="8005" spans="12:12">
      <c r="L8005" s="71"/>
    </row>
    <row r="8006" spans="12:12">
      <c r="L8006" s="71"/>
    </row>
    <row r="8007" spans="12:12">
      <c r="L8007" s="71"/>
    </row>
    <row r="8008" spans="12:12">
      <c r="L8008" s="71"/>
    </row>
    <row r="8009" spans="12:12">
      <c r="L8009" s="71"/>
    </row>
    <row r="8010" spans="12:12">
      <c r="L8010" s="71"/>
    </row>
    <row r="8011" spans="12:12">
      <c r="L8011" s="71"/>
    </row>
    <row r="8012" spans="12:12">
      <c r="L8012" s="71"/>
    </row>
    <row r="8013" spans="12:12">
      <c r="L8013" s="71"/>
    </row>
    <row r="8014" spans="12:12">
      <c r="L8014" s="71"/>
    </row>
    <row r="8015" spans="12:12">
      <c r="L8015" s="71"/>
    </row>
    <row r="8016" spans="12:12">
      <c r="L8016" s="71"/>
    </row>
    <row r="8017" spans="12:12">
      <c r="L8017" s="71"/>
    </row>
    <row r="8018" spans="12:12">
      <c r="L8018" s="71"/>
    </row>
    <row r="8019" spans="12:12">
      <c r="L8019" s="71"/>
    </row>
    <row r="8020" spans="12:12">
      <c r="L8020" s="71"/>
    </row>
    <row r="8021" spans="12:12">
      <c r="L8021" s="71"/>
    </row>
    <row r="8022" spans="12:12">
      <c r="L8022" s="71"/>
    </row>
    <row r="8023" spans="12:12">
      <c r="L8023" s="71"/>
    </row>
    <row r="8024" spans="12:12">
      <c r="L8024" s="71"/>
    </row>
    <row r="8025" spans="12:12">
      <c r="L8025" s="71"/>
    </row>
    <row r="8026" spans="12:12">
      <c r="L8026" s="71"/>
    </row>
    <row r="8027" spans="12:12">
      <c r="L8027" s="71"/>
    </row>
    <row r="8028" spans="12:12">
      <c r="L8028" s="71"/>
    </row>
    <row r="8029" spans="12:12">
      <c r="L8029" s="71"/>
    </row>
    <row r="8030" spans="12:12">
      <c r="L8030" s="71"/>
    </row>
    <row r="8031" spans="12:12">
      <c r="L8031" s="71"/>
    </row>
    <row r="8032" spans="12:12">
      <c r="L8032" s="71"/>
    </row>
    <row r="8033" spans="12:12">
      <c r="L8033" s="71"/>
    </row>
    <row r="8034" spans="12:12">
      <c r="L8034" s="71"/>
    </row>
    <row r="8035" spans="12:12">
      <c r="L8035" s="71"/>
    </row>
    <row r="8036" spans="12:12">
      <c r="L8036" s="71"/>
    </row>
    <row r="8037" spans="12:12">
      <c r="L8037" s="71"/>
    </row>
    <row r="8038" spans="12:12">
      <c r="L8038" s="71"/>
    </row>
    <row r="8039" spans="12:12">
      <c r="L8039" s="71"/>
    </row>
    <row r="8040" spans="12:12">
      <c r="L8040" s="71"/>
    </row>
    <row r="8041" spans="12:12">
      <c r="L8041" s="71"/>
    </row>
    <row r="8042" spans="12:12">
      <c r="L8042" s="71"/>
    </row>
    <row r="8043" spans="12:12">
      <c r="L8043" s="71"/>
    </row>
    <row r="8044" spans="12:12">
      <c r="L8044" s="71"/>
    </row>
    <row r="8045" spans="12:12">
      <c r="L8045" s="71"/>
    </row>
    <row r="8046" spans="12:12">
      <c r="L8046" s="71"/>
    </row>
    <row r="8047" spans="12:12">
      <c r="L8047" s="71"/>
    </row>
    <row r="8048" spans="12:12">
      <c r="L8048" s="71"/>
    </row>
    <row r="8049" spans="12:12">
      <c r="L8049" s="71"/>
    </row>
    <row r="8050" spans="12:12">
      <c r="L8050" s="71"/>
    </row>
    <row r="8051" spans="12:12">
      <c r="L8051" s="71"/>
    </row>
    <row r="8052" spans="12:12">
      <c r="L8052" s="71"/>
    </row>
    <row r="8053" spans="12:12">
      <c r="L8053" s="71"/>
    </row>
    <row r="8054" spans="12:12">
      <c r="L8054" s="71"/>
    </row>
    <row r="8055" spans="12:12">
      <c r="L8055" s="71"/>
    </row>
    <row r="8056" spans="12:12">
      <c r="L8056" s="71"/>
    </row>
    <row r="8057" spans="12:12">
      <c r="L8057" s="71"/>
    </row>
    <row r="8058" spans="12:12">
      <c r="L8058" s="71"/>
    </row>
    <row r="8059" spans="12:12">
      <c r="L8059" s="71"/>
    </row>
    <row r="8060" spans="12:12">
      <c r="L8060" s="71"/>
    </row>
    <row r="8061" spans="12:12">
      <c r="L8061" s="71"/>
    </row>
    <row r="8062" spans="12:12">
      <c r="L8062" s="71"/>
    </row>
    <row r="8063" spans="12:12">
      <c r="L8063" s="71"/>
    </row>
    <row r="8064" spans="12:12">
      <c r="L8064" s="71"/>
    </row>
    <row r="8065" spans="12:12">
      <c r="L8065" s="71"/>
    </row>
    <row r="8066" spans="12:12">
      <c r="L8066" s="71"/>
    </row>
    <row r="8067" spans="12:12">
      <c r="L8067" s="71"/>
    </row>
    <row r="8068" spans="12:12">
      <c r="L8068" s="71"/>
    </row>
    <row r="8069" spans="12:12">
      <c r="L8069" s="71"/>
    </row>
    <row r="8070" spans="12:12">
      <c r="L8070" s="71"/>
    </row>
    <row r="8071" spans="12:12">
      <c r="L8071" s="71"/>
    </row>
    <row r="8072" spans="12:12">
      <c r="L8072" s="71"/>
    </row>
    <row r="8073" spans="12:12">
      <c r="L8073" s="71"/>
    </row>
    <row r="8074" spans="12:12">
      <c r="L8074" s="71"/>
    </row>
    <row r="8075" spans="12:12">
      <c r="L8075" s="71"/>
    </row>
    <row r="8076" spans="12:12">
      <c r="L8076" s="71"/>
    </row>
    <row r="8077" spans="12:12">
      <c r="L8077" s="71"/>
    </row>
    <row r="8078" spans="12:12">
      <c r="L8078" s="71"/>
    </row>
    <row r="8079" spans="12:12">
      <c r="L8079" s="71"/>
    </row>
    <row r="8080" spans="12:12">
      <c r="L8080" s="71"/>
    </row>
    <row r="8081" spans="12:12">
      <c r="L8081" s="71"/>
    </row>
    <row r="8082" spans="12:12">
      <c r="L8082" s="71"/>
    </row>
    <row r="8083" spans="12:12">
      <c r="L8083" s="71"/>
    </row>
    <row r="8084" spans="12:12">
      <c r="L8084" s="71"/>
    </row>
    <row r="8085" spans="12:12">
      <c r="L8085" s="71"/>
    </row>
    <row r="8086" spans="12:12">
      <c r="L8086" s="71"/>
    </row>
    <row r="8087" spans="12:12">
      <c r="L8087" s="71"/>
    </row>
    <row r="8088" spans="12:12">
      <c r="L8088" s="71"/>
    </row>
    <row r="8089" spans="12:12">
      <c r="L8089" s="71"/>
    </row>
    <row r="8090" spans="12:12">
      <c r="L8090" s="71"/>
    </row>
    <row r="8091" spans="12:12">
      <c r="L8091" s="71"/>
    </row>
    <row r="8092" spans="12:12">
      <c r="L8092" s="71"/>
    </row>
    <row r="8093" spans="12:12">
      <c r="L8093" s="71"/>
    </row>
    <row r="8094" spans="12:12">
      <c r="L8094" s="71"/>
    </row>
    <row r="8095" spans="12:12">
      <c r="L8095" s="71"/>
    </row>
    <row r="8096" spans="12:12">
      <c r="L8096" s="71"/>
    </row>
    <row r="8097" spans="12:12">
      <c r="L8097" s="71"/>
    </row>
    <row r="8098" spans="12:12">
      <c r="L8098" s="71"/>
    </row>
    <row r="8099" spans="12:12">
      <c r="L8099" s="71"/>
    </row>
    <row r="8100" spans="12:12">
      <c r="L8100" s="71"/>
    </row>
    <row r="8101" spans="12:12">
      <c r="L8101" s="71"/>
    </row>
    <row r="8102" spans="12:12">
      <c r="L8102" s="71"/>
    </row>
    <row r="8103" spans="12:12">
      <c r="L8103" s="71"/>
    </row>
    <row r="8104" spans="12:12">
      <c r="L8104" s="71"/>
    </row>
    <row r="8105" spans="12:12">
      <c r="L8105" s="71"/>
    </row>
    <row r="8106" spans="12:12">
      <c r="L8106" s="71"/>
    </row>
    <row r="8107" spans="12:12">
      <c r="L8107" s="71"/>
    </row>
    <row r="8108" spans="12:12">
      <c r="L8108" s="71"/>
    </row>
    <row r="8109" spans="12:12">
      <c r="L8109" s="71"/>
    </row>
    <row r="8110" spans="12:12">
      <c r="L8110" s="71"/>
    </row>
    <row r="8111" spans="12:12">
      <c r="L8111" s="71"/>
    </row>
    <row r="8112" spans="12:12">
      <c r="L8112" s="71"/>
    </row>
    <row r="8113" spans="12:12">
      <c r="L8113" s="71"/>
    </row>
    <row r="8114" spans="12:12">
      <c r="L8114" s="71"/>
    </row>
    <row r="8115" spans="12:12">
      <c r="L8115" s="71"/>
    </row>
    <row r="8116" spans="12:12">
      <c r="L8116" s="71"/>
    </row>
    <row r="8117" spans="12:12">
      <c r="L8117" s="71"/>
    </row>
    <row r="8118" spans="12:12">
      <c r="L8118" s="71"/>
    </row>
    <row r="8119" spans="12:12">
      <c r="L8119" s="71"/>
    </row>
    <row r="8120" spans="12:12">
      <c r="L8120" s="71"/>
    </row>
    <row r="8121" spans="12:12">
      <c r="L8121" s="71"/>
    </row>
    <row r="8122" spans="12:12">
      <c r="L8122" s="71"/>
    </row>
    <row r="8123" spans="12:12">
      <c r="L8123" s="71"/>
    </row>
    <row r="8124" spans="12:12">
      <c r="L8124" s="71"/>
    </row>
    <row r="8125" spans="12:12">
      <c r="L8125" s="71"/>
    </row>
    <row r="8126" spans="12:12">
      <c r="L8126" s="71"/>
    </row>
    <row r="8127" spans="12:12">
      <c r="L8127" s="71"/>
    </row>
    <row r="8128" spans="12:12">
      <c r="L8128" s="71"/>
    </row>
    <row r="8129" spans="12:12">
      <c r="L8129" s="71"/>
    </row>
    <row r="8130" spans="12:12">
      <c r="L8130" s="71"/>
    </row>
    <row r="8131" spans="12:12">
      <c r="L8131" s="71"/>
    </row>
    <row r="8132" spans="12:12">
      <c r="L8132" s="71"/>
    </row>
    <row r="8133" spans="12:12">
      <c r="L8133" s="71"/>
    </row>
    <row r="8134" spans="12:12">
      <c r="L8134" s="71"/>
    </row>
    <row r="8135" spans="12:12">
      <c r="L8135" s="71"/>
    </row>
    <row r="8136" spans="12:12">
      <c r="L8136" s="71"/>
    </row>
    <row r="8137" spans="12:12">
      <c r="L8137" s="71"/>
    </row>
    <row r="8138" spans="12:12">
      <c r="L8138" s="71"/>
    </row>
    <row r="8139" spans="12:12">
      <c r="L8139" s="71"/>
    </row>
    <row r="8140" spans="12:12">
      <c r="L8140" s="71"/>
    </row>
    <row r="8141" spans="12:12">
      <c r="L8141" s="71"/>
    </row>
    <row r="8142" spans="12:12">
      <c r="L8142" s="71"/>
    </row>
    <row r="8143" spans="12:12">
      <c r="L8143" s="71"/>
    </row>
    <row r="8144" spans="12:12">
      <c r="L8144" s="71"/>
    </row>
    <row r="8145" spans="12:12">
      <c r="L8145" s="71"/>
    </row>
    <row r="8146" spans="12:12">
      <c r="L8146" s="71"/>
    </row>
    <row r="8147" spans="12:12">
      <c r="L8147" s="71"/>
    </row>
    <row r="8148" spans="12:12">
      <c r="L8148" s="71"/>
    </row>
    <row r="8149" spans="12:12">
      <c r="L8149" s="71"/>
    </row>
    <row r="8150" spans="12:12">
      <c r="L8150" s="71"/>
    </row>
    <row r="8151" spans="12:12">
      <c r="L8151" s="71"/>
    </row>
    <row r="8152" spans="12:12">
      <c r="L8152" s="71"/>
    </row>
    <row r="8153" spans="12:12">
      <c r="L8153" s="71"/>
    </row>
    <row r="8154" spans="12:12">
      <c r="L8154" s="71"/>
    </row>
    <row r="8155" spans="12:12">
      <c r="L8155" s="71"/>
    </row>
    <row r="8156" spans="12:12">
      <c r="L8156" s="71"/>
    </row>
    <row r="8157" spans="12:12">
      <c r="L8157" s="71"/>
    </row>
    <row r="8158" spans="12:12">
      <c r="L8158" s="71"/>
    </row>
    <row r="8159" spans="12:12">
      <c r="L8159" s="71"/>
    </row>
    <row r="8160" spans="12:12">
      <c r="L8160" s="71"/>
    </row>
    <row r="8161" spans="12:12">
      <c r="L8161" s="71"/>
    </row>
    <row r="8162" spans="12:12">
      <c r="L8162" s="71"/>
    </row>
    <row r="8163" spans="12:12">
      <c r="L8163" s="71"/>
    </row>
    <row r="8164" spans="12:12">
      <c r="L8164" s="71"/>
    </row>
    <row r="8165" spans="12:12">
      <c r="L8165" s="71"/>
    </row>
    <row r="8166" spans="12:12">
      <c r="L8166" s="71"/>
    </row>
    <row r="8167" spans="12:12">
      <c r="L8167" s="71"/>
    </row>
    <row r="8168" spans="12:12">
      <c r="L8168" s="71"/>
    </row>
    <row r="8169" spans="12:12">
      <c r="L8169" s="71"/>
    </row>
    <row r="8170" spans="12:12">
      <c r="L8170" s="71"/>
    </row>
    <row r="8171" spans="12:12">
      <c r="L8171" s="71"/>
    </row>
    <row r="8172" spans="12:12">
      <c r="L8172" s="71"/>
    </row>
    <row r="8173" spans="12:12">
      <c r="L8173" s="71"/>
    </row>
    <row r="8174" spans="12:12">
      <c r="L8174" s="71"/>
    </row>
    <row r="8175" spans="12:12">
      <c r="L8175" s="71"/>
    </row>
    <row r="8176" spans="12:12">
      <c r="L8176" s="71"/>
    </row>
    <row r="8177" spans="12:12">
      <c r="L8177" s="71"/>
    </row>
    <row r="8178" spans="12:12">
      <c r="L8178" s="71"/>
    </row>
    <row r="8179" spans="12:12">
      <c r="L8179" s="71"/>
    </row>
    <row r="8180" spans="12:12">
      <c r="L8180" s="71"/>
    </row>
    <row r="8181" spans="12:12">
      <c r="L8181" s="71"/>
    </row>
    <row r="8182" spans="12:12">
      <c r="L8182" s="71"/>
    </row>
    <row r="8183" spans="12:12">
      <c r="L8183" s="71"/>
    </row>
    <row r="8184" spans="12:12">
      <c r="L8184" s="71"/>
    </row>
    <row r="8185" spans="12:12">
      <c r="L8185" s="71"/>
    </row>
    <row r="8186" spans="12:12">
      <c r="L8186" s="71"/>
    </row>
    <row r="8187" spans="12:12">
      <c r="L8187" s="71"/>
    </row>
    <row r="8188" spans="12:12">
      <c r="L8188" s="71"/>
    </row>
    <row r="8189" spans="12:12">
      <c r="L8189" s="71"/>
    </row>
    <row r="8190" spans="12:12">
      <c r="L8190" s="71"/>
    </row>
    <row r="8191" spans="12:12">
      <c r="L8191" s="71"/>
    </row>
    <row r="8192" spans="12:12">
      <c r="L8192" s="71"/>
    </row>
    <row r="8193" spans="12:12">
      <c r="L8193" s="71"/>
    </row>
    <row r="8194" spans="12:12">
      <c r="L8194" s="71"/>
    </row>
    <row r="8195" spans="12:12">
      <c r="L8195" s="71"/>
    </row>
    <row r="8196" spans="12:12">
      <c r="L8196" s="71"/>
    </row>
    <row r="8197" spans="12:12">
      <c r="L8197" s="71"/>
    </row>
    <row r="8198" spans="12:12">
      <c r="L8198" s="71"/>
    </row>
    <row r="8199" spans="12:12">
      <c r="L8199" s="71"/>
    </row>
    <row r="8200" spans="12:12">
      <c r="L8200" s="71"/>
    </row>
    <row r="8201" spans="12:12">
      <c r="L8201" s="71"/>
    </row>
    <row r="8202" spans="12:12">
      <c r="L8202" s="71"/>
    </row>
    <row r="8203" spans="12:12">
      <c r="L8203" s="71"/>
    </row>
    <row r="8204" spans="12:12">
      <c r="L8204" s="71"/>
    </row>
    <row r="8205" spans="12:12">
      <c r="L8205" s="71"/>
    </row>
    <row r="8206" spans="12:12">
      <c r="L8206" s="71"/>
    </row>
    <row r="8207" spans="12:12">
      <c r="L8207" s="71"/>
    </row>
    <row r="8208" spans="12:12">
      <c r="L8208" s="71"/>
    </row>
    <row r="8209" spans="12:12">
      <c r="L8209" s="71"/>
    </row>
    <row r="8210" spans="12:12">
      <c r="L8210" s="71"/>
    </row>
    <row r="8211" spans="12:12">
      <c r="L8211" s="71"/>
    </row>
    <row r="8212" spans="12:12">
      <c r="L8212" s="71"/>
    </row>
    <row r="8213" spans="12:12">
      <c r="L8213" s="71"/>
    </row>
    <row r="8214" spans="12:12">
      <c r="L8214" s="71"/>
    </row>
    <row r="8215" spans="12:12">
      <c r="L8215" s="71"/>
    </row>
    <row r="8216" spans="12:12">
      <c r="L8216" s="71"/>
    </row>
    <row r="8217" spans="12:12">
      <c r="L8217" s="71"/>
    </row>
    <row r="8218" spans="12:12">
      <c r="L8218" s="71"/>
    </row>
    <row r="8219" spans="12:12">
      <c r="L8219" s="71"/>
    </row>
    <row r="8220" spans="12:12">
      <c r="L8220" s="71"/>
    </row>
    <row r="8221" spans="12:12">
      <c r="L8221" s="71"/>
    </row>
    <row r="8222" spans="12:12">
      <c r="L8222" s="71"/>
    </row>
    <row r="8223" spans="12:12">
      <c r="L8223" s="71"/>
    </row>
    <row r="8224" spans="12:12">
      <c r="L8224" s="71"/>
    </row>
    <row r="8225" spans="12:12">
      <c r="L8225" s="71"/>
    </row>
    <row r="8226" spans="12:12">
      <c r="L8226" s="71"/>
    </row>
    <row r="8227" spans="12:12">
      <c r="L8227" s="71"/>
    </row>
    <row r="8228" spans="12:12">
      <c r="L8228" s="71"/>
    </row>
    <row r="8229" spans="12:12">
      <c r="L8229" s="71"/>
    </row>
    <row r="8230" spans="12:12">
      <c r="L8230" s="71"/>
    </row>
    <row r="8231" spans="12:12">
      <c r="L8231" s="71"/>
    </row>
    <row r="8232" spans="12:12">
      <c r="L8232" s="71"/>
    </row>
    <row r="8233" spans="12:12">
      <c r="L8233" s="71"/>
    </row>
    <row r="8234" spans="12:12">
      <c r="L8234" s="71"/>
    </row>
    <row r="8235" spans="12:12">
      <c r="L8235" s="71"/>
    </row>
    <row r="8236" spans="12:12">
      <c r="L8236" s="71"/>
    </row>
    <row r="8237" spans="12:12">
      <c r="L8237" s="71"/>
    </row>
    <row r="8238" spans="12:12">
      <c r="L8238" s="71"/>
    </row>
    <row r="8239" spans="12:12">
      <c r="L8239" s="71"/>
    </row>
    <row r="8240" spans="12:12">
      <c r="L8240" s="71"/>
    </row>
    <row r="8241" spans="12:12">
      <c r="L8241" s="71"/>
    </row>
    <row r="8242" spans="12:12">
      <c r="L8242" s="71"/>
    </row>
    <row r="8243" spans="12:12">
      <c r="L8243" s="71"/>
    </row>
    <row r="8244" spans="12:12">
      <c r="L8244" s="71"/>
    </row>
    <row r="8245" spans="12:12">
      <c r="L8245" s="71"/>
    </row>
    <row r="8246" spans="12:12">
      <c r="L8246" s="71"/>
    </row>
    <row r="8247" spans="12:12">
      <c r="L8247" s="71"/>
    </row>
    <row r="8248" spans="12:12">
      <c r="L8248" s="71"/>
    </row>
    <row r="8249" spans="12:12">
      <c r="L8249" s="71"/>
    </row>
    <row r="8250" spans="12:12">
      <c r="L8250" s="71"/>
    </row>
    <row r="8251" spans="12:12">
      <c r="L8251" s="71"/>
    </row>
    <row r="8252" spans="12:12">
      <c r="L8252" s="71"/>
    </row>
    <row r="8253" spans="12:12">
      <c r="L8253" s="71"/>
    </row>
    <row r="8254" spans="12:12">
      <c r="L8254" s="71"/>
    </row>
    <row r="8255" spans="12:12">
      <c r="L8255" s="71"/>
    </row>
    <row r="8256" spans="12:12">
      <c r="L8256" s="71"/>
    </row>
    <row r="8257" spans="12:12">
      <c r="L8257" s="71"/>
    </row>
    <row r="8258" spans="12:12">
      <c r="L8258" s="71"/>
    </row>
    <row r="8259" spans="12:12">
      <c r="L8259" s="71"/>
    </row>
    <row r="8260" spans="12:12">
      <c r="L8260" s="71"/>
    </row>
    <row r="8261" spans="12:12">
      <c r="L8261" s="71"/>
    </row>
    <row r="8262" spans="12:12">
      <c r="L8262" s="71"/>
    </row>
    <row r="8263" spans="12:12">
      <c r="L8263" s="71"/>
    </row>
    <row r="8264" spans="12:12">
      <c r="L8264" s="71"/>
    </row>
    <row r="8265" spans="12:12">
      <c r="L8265" s="71"/>
    </row>
    <row r="8266" spans="12:12">
      <c r="L8266" s="71"/>
    </row>
    <row r="8267" spans="12:12">
      <c r="L8267" s="71"/>
    </row>
    <row r="8268" spans="12:12">
      <c r="L8268" s="71"/>
    </row>
    <row r="8269" spans="12:12">
      <c r="L8269" s="71"/>
    </row>
    <row r="8270" spans="12:12">
      <c r="L8270" s="71"/>
    </row>
    <row r="8271" spans="12:12">
      <c r="L8271" s="71"/>
    </row>
    <row r="8272" spans="12:12">
      <c r="L8272" s="71"/>
    </row>
    <row r="8273" spans="12:12">
      <c r="L8273" s="71"/>
    </row>
    <row r="8274" spans="12:12">
      <c r="L8274" s="71"/>
    </row>
    <row r="8275" spans="12:12">
      <c r="L8275" s="71"/>
    </row>
    <row r="8276" spans="12:12">
      <c r="L8276" s="71"/>
    </row>
    <row r="8277" spans="12:12">
      <c r="L8277" s="71"/>
    </row>
    <row r="8278" spans="12:12">
      <c r="L8278" s="71"/>
    </row>
    <row r="8279" spans="12:12">
      <c r="L8279" s="71"/>
    </row>
    <row r="8280" spans="12:12">
      <c r="L8280" s="71"/>
    </row>
    <row r="8281" spans="12:12">
      <c r="L8281" s="71"/>
    </row>
    <row r="8282" spans="12:12">
      <c r="L8282" s="71"/>
    </row>
    <row r="8283" spans="12:12">
      <c r="L8283" s="71"/>
    </row>
    <row r="8284" spans="12:12">
      <c r="L8284" s="71"/>
    </row>
    <row r="8285" spans="12:12">
      <c r="L8285" s="71"/>
    </row>
    <row r="8286" spans="12:12">
      <c r="L8286" s="71"/>
    </row>
    <row r="8287" spans="12:12">
      <c r="L8287" s="71"/>
    </row>
    <row r="8288" spans="12:12">
      <c r="L8288" s="71"/>
    </row>
    <row r="8289" spans="12:12">
      <c r="L8289" s="71"/>
    </row>
    <row r="8290" spans="12:12">
      <c r="L8290" s="71"/>
    </row>
    <row r="8291" spans="12:12">
      <c r="L8291" s="71"/>
    </row>
    <row r="8292" spans="12:12">
      <c r="L8292" s="71"/>
    </row>
    <row r="8293" spans="12:12">
      <c r="L8293" s="71"/>
    </row>
    <row r="8294" spans="12:12">
      <c r="L8294" s="71"/>
    </row>
    <row r="8295" spans="12:12">
      <c r="L8295" s="71"/>
    </row>
    <row r="8296" spans="12:12">
      <c r="L8296" s="71"/>
    </row>
    <row r="8297" spans="12:12">
      <c r="L8297" s="71"/>
    </row>
    <row r="8298" spans="12:12">
      <c r="L8298" s="71"/>
    </row>
    <row r="8299" spans="12:12">
      <c r="L8299" s="71"/>
    </row>
    <row r="8300" spans="12:12">
      <c r="L8300" s="71"/>
    </row>
    <row r="8301" spans="12:12">
      <c r="L8301" s="71"/>
    </row>
    <row r="8302" spans="12:12">
      <c r="L8302" s="71"/>
    </row>
    <row r="8303" spans="12:12">
      <c r="L8303" s="71"/>
    </row>
    <row r="8304" spans="12:12">
      <c r="L8304" s="71"/>
    </row>
    <row r="8305" spans="12:12">
      <c r="L8305" s="71"/>
    </row>
    <row r="8306" spans="12:12">
      <c r="L8306" s="71"/>
    </row>
    <row r="8307" spans="12:12">
      <c r="L8307" s="71"/>
    </row>
    <row r="8308" spans="12:12">
      <c r="L8308" s="71"/>
    </row>
    <row r="8309" spans="12:12">
      <c r="L8309" s="71"/>
    </row>
    <row r="8310" spans="12:12">
      <c r="L8310" s="71"/>
    </row>
    <row r="8311" spans="12:12">
      <c r="L8311" s="71"/>
    </row>
    <row r="8312" spans="12:12">
      <c r="L8312" s="71"/>
    </row>
    <row r="8313" spans="12:12">
      <c r="L8313" s="71"/>
    </row>
    <row r="8314" spans="12:12">
      <c r="L8314" s="71"/>
    </row>
    <row r="8315" spans="12:12">
      <c r="L8315" s="71"/>
    </row>
    <row r="8316" spans="12:12">
      <c r="L8316" s="71"/>
    </row>
    <row r="8317" spans="12:12">
      <c r="L8317" s="71"/>
    </row>
    <row r="8318" spans="12:12">
      <c r="L8318" s="71"/>
    </row>
    <row r="8319" spans="12:12">
      <c r="L8319" s="71"/>
    </row>
    <row r="8320" spans="12:12">
      <c r="L8320" s="71"/>
    </row>
    <row r="8321" spans="12:12">
      <c r="L8321" s="71"/>
    </row>
    <row r="8322" spans="12:12">
      <c r="L8322" s="71"/>
    </row>
    <row r="8323" spans="12:12">
      <c r="L8323" s="71"/>
    </row>
    <row r="8324" spans="12:12">
      <c r="L8324" s="71"/>
    </row>
    <row r="8325" spans="12:12">
      <c r="L8325" s="71"/>
    </row>
    <row r="8326" spans="12:12">
      <c r="L8326" s="71"/>
    </row>
    <row r="8327" spans="12:12">
      <c r="L8327" s="71"/>
    </row>
    <row r="8328" spans="12:12">
      <c r="L8328" s="71"/>
    </row>
    <row r="8329" spans="12:12">
      <c r="L8329" s="71"/>
    </row>
    <row r="8330" spans="12:12">
      <c r="L8330" s="71"/>
    </row>
    <row r="8331" spans="12:12">
      <c r="L8331" s="71"/>
    </row>
    <row r="8332" spans="12:12">
      <c r="L8332" s="71"/>
    </row>
    <row r="8333" spans="12:12">
      <c r="L8333" s="71"/>
    </row>
    <row r="8334" spans="12:12">
      <c r="L8334" s="71"/>
    </row>
    <row r="8335" spans="12:12">
      <c r="L8335" s="71"/>
    </row>
    <row r="8336" spans="12:12">
      <c r="L8336" s="71"/>
    </row>
    <row r="8337" spans="12:12">
      <c r="L8337" s="71"/>
    </row>
    <row r="8338" spans="12:12">
      <c r="L8338" s="71"/>
    </row>
    <row r="8339" spans="12:12">
      <c r="L8339" s="71"/>
    </row>
    <row r="8340" spans="12:12">
      <c r="L8340" s="71"/>
    </row>
    <row r="8341" spans="12:12">
      <c r="L8341" s="71"/>
    </row>
    <row r="8342" spans="12:12">
      <c r="L8342" s="71"/>
    </row>
    <row r="8343" spans="12:12">
      <c r="L8343" s="71"/>
    </row>
    <row r="8344" spans="12:12">
      <c r="L8344" s="71"/>
    </row>
    <row r="8345" spans="12:12">
      <c r="L8345" s="71"/>
    </row>
    <row r="8346" spans="12:12">
      <c r="L8346" s="71"/>
    </row>
    <row r="8347" spans="12:12">
      <c r="L8347" s="71"/>
    </row>
    <row r="8348" spans="12:12">
      <c r="L8348" s="71"/>
    </row>
    <row r="8349" spans="12:12">
      <c r="L8349" s="71"/>
    </row>
    <row r="8350" spans="12:12">
      <c r="L8350" s="71"/>
    </row>
    <row r="8351" spans="12:12">
      <c r="L8351" s="71"/>
    </row>
    <row r="8352" spans="12:12">
      <c r="L8352" s="71"/>
    </row>
    <row r="8353" spans="12:12">
      <c r="L8353" s="71"/>
    </row>
    <row r="8354" spans="12:12">
      <c r="L8354" s="71"/>
    </row>
    <row r="8355" spans="12:12">
      <c r="L8355" s="71"/>
    </row>
    <row r="8356" spans="12:12">
      <c r="L8356" s="71"/>
    </row>
    <row r="8357" spans="12:12">
      <c r="L8357" s="71"/>
    </row>
    <row r="8358" spans="12:12">
      <c r="L8358" s="71"/>
    </row>
    <row r="8359" spans="12:12">
      <c r="L8359" s="71"/>
    </row>
    <row r="8360" spans="12:12">
      <c r="L8360" s="71"/>
    </row>
    <row r="8361" spans="12:12">
      <c r="L8361" s="71"/>
    </row>
    <row r="8362" spans="12:12">
      <c r="L8362" s="71"/>
    </row>
    <row r="8363" spans="12:12">
      <c r="L8363" s="71"/>
    </row>
    <row r="8364" spans="12:12">
      <c r="L8364" s="71"/>
    </row>
    <row r="8365" spans="12:12">
      <c r="L8365" s="71"/>
    </row>
    <row r="8366" spans="12:12">
      <c r="L8366" s="71"/>
    </row>
    <row r="8367" spans="12:12">
      <c r="L8367" s="71"/>
    </row>
    <row r="8368" spans="12:12">
      <c r="L8368" s="71"/>
    </row>
    <row r="8369" spans="12:12">
      <c r="L8369" s="71"/>
    </row>
    <row r="8370" spans="12:12">
      <c r="L8370" s="71"/>
    </row>
    <row r="8371" spans="12:12">
      <c r="L8371" s="71"/>
    </row>
    <row r="8372" spans="12:12">
      <c r="L8372" s="71"/>
    </row>
    <row r="8373" spans="12:12">
      <c r="L8373" s="71"/>
    </row>
    <row r="8374" spans="12:12">
      <c r="L8374" s="71"/>
    </row>
    <row r="8375" spans="12:12">
      <c r="L8375" s="71"/>
    </row>
    <row r="8376" spans="12:12">
      <c r="L8376" s="71"/>
    </row>
    <row r="8377" spans="12:12">
      <c r="L8377" s="71"/>
    </row>
    <row r="8378" spans="12:12">
      <c r="L8378" s="71"/>
    </row>
    <row r="8379" spans="12:12">
      <c r="L8379" s="71"/>
    </row>
    <row r="8380" spans="12:12">
      <c r="L8380" s="71"/>
    </row>
    <row r="8381" spans="12:12">
      <c r="L8381" s="71"/>
    </row>
    <row r="8382" spans="12:12">
      <c r="L8382" s="71"/>
    </row>
    <row r="8383" spans="12:12">
      <c r="L8383" s="71"/>
    </row>
    <row r="8384" spans="12:12">
      <c r="L8384" s="71"/>
    </row>
    <row r="8385" spans="12:12">
      <c r="L8385" s="71"/>
    </row>
    <row r="8386" spans="12:12">
      <c r="L8386" s="71"/>
    </row>
    <row r="8387" spans="12:12">
      <c r="L8387" s="71"/>
    </row>
    <row r="8388" spans="12:12">
      <c r="L8388" s="71"/>
    </row>
    <row r="8389" spans="12:12">
      <c r="L8389" s="71"/>
    </row>
    <row r="8390" spans="12:12">
      <c r="L8390" s="71"/>
    </row>
    <row r="8391" spans="12:12">
      <c r="L8391" s="71"/>
    </row>
    <row r="8392" spans="12:12">
      <c r="L8392" s="71"/>
    </row>
    <row r="8393" spans="12:12">
      <c r="L8393" s="71"/>
    </row>
    <row r="8394" spans="12:12">
      <c r="L8394" s="71"/>
    </row>
    <row r="8395" spans="12:12">
      <c r="L8395" s="71"/>
    </row>
    <row r="8396" spans="12:12">
      <c r="L8396" s="71"/>
    </row>
    <row r="8397" spans="12:12">
      <c r="L8397" s="71"/>
    </row>
    <row r="8398" spans="12:12">
      <c r="L8398" s="71"/>
    </row>
    <row r="8399" spans="12:12">
      <c r="L8399" s="71"/>
    </row>
    <row r="8400" spans="12:12">
      <c r="L8400" s="71"/>
    </row>
    <row r="8401" spans="12:12">
      <c r="L8401" s="71"/>
    </row>
    <row r="8402" spans="12:12">
      <c r="L8402" s="71"/>
    </row>
    <row r="8403" spans="12:12">
      <c r="L8403" s="71"/>
    </row>
    <row r="8404" spans="12:12">
      <c r="L8404" s="71"/>
    </row>
    <row r="8405" spans="12:12">
      <c r="L8405" s="71"/>
    </row>
    <row r="8406" spans="12:12">
      <c r="L8406" s="71"/>
    </row>
    <row r="8407" spans="12:12">
      <c r="L8407" s="71"/>
    </row>
    <row r="8408" spans="12:12">
      <c r="L8408" s="71"/>
    </row>
    <row r="8409" spans="12:12">
      <c r="L8409" s="71"/>
    </row>
    <row r="8410" spans="12:12">
      <c r="L8410" s="71"/>
    </row>
    <row r="8411" spans="12:12">
      <c r="L8411" s="71"/>
    </row>
    <row r="8412" spans="12:12">
      <c r="L8412" s="71"/>
    </row>
    <row r="8413" spans="12:12">
      <c r="L8413" s="71"/>
    </row>
    <row r="8414" spans="12:12">
      <c r="L8414" s="71"/>
    </row>
    <row r="8415" spans="12:12">
      <c r="L8415" s="71"/>
    </row>
    <row r="8416" spans="12:12">
      <c r="L8416" s="71"/>
    </row>
    <row r="8417" spans="12:12">
      <c r="L8417" s="71"/>
    </row>
    <row r="8418" spans="12:12">
      <c r="L8418" s="71"/>
    </row>
    <row r="8419" spans="12:12">
      <c r="L8419" s="71"/>
    </row>
    <row r="8420" spans="12:12">
      <c r="L8420" s="71"/>
    </row>
    <row r="8421" spans="12:12">
      <c r="L8421" s="71"/>
    </row>
    <row r="8422" spans="12:12">
      <c r="L8422" s="71"/>
    </row>
    <row r="8423" spans="12:12">
      <c r="L8423" s="71"/>
    </row>
    <row r="8424" spans="12:12">
      <c r="L8424" s="71"/>
    </row>
    <row r="8425" spans="12:12">
      <c r="L8425" s="71"/>
    </row>
    <row r="8426" spans="12:12">
      <c r="L8426" s="71"/>
    </row>
    <row r="8427" spans="12:12">
      <c r="L8427" s="71"/>
    </row>
    <row r="8428" spans="12:12">
      <c r="L8428" s="71"/>
    </row>
    <row r="8429" spans="12:12">
      <c r="L8429" s="71"/>
    </row>
    <row r="8430" spans="12:12">
      <c r="L8430" s="71"/>
    </row>
    <row r="8431" spans="12:12">
      <c r="L8431" s="71"/>
    </row>
    <row r="8432" spans="12:12">
      <c r="L8432" s="71"/>
    </row>
    <row r="8433" spans="12:12">
      <c r="L8433" s="71"/>
    </row>
    <row r="8434" spans="12:12">
      <c r="L8434" s="71"/>
    </row>
    <row r="8435" spans="12:12">
      <c r="L8435" s="71"/>
    </row>
    <row r="8436" spans="12:12">
      <c r="L8436" s="71"/>
    </row>
    <row r="8437" spans="12:12">
      <c r="L8437" s="71"/>
    </row>
    <row r="8438" spans="12:12">
      <c r="L8438" s="71"/>
    </row>
    <row r="8439" spans="12:12">
      <c r="L8439" s="71"/>
    </row>
    <row r="8440" spans="12:12">
      <c r="L8440" s="71"/>
    </row>
    <row r="8441" spans="12:12">
      <c r="L8441" s="71"/>
    </row>
    <row r="8442" spans="12:12">
      <c r="L8442" s="71"/>
    </row>
    <row r="8443" spans="12:12">
      <c r="L8443" s="71"/>
    </row>
    <row r="8444" spans="12:12">
      <c r="L8444" s="71"/>
    </row>
    <row r="8445" spans="12:12">
      <c r="L8445" s="71"/>
    </row>
    <row r="8446" spans="12:12">
      <c r="L8446" s="71"/>
    </row>
    <row r="8447" spans="12:12">
      <c r="L8447" s="71"/>
    </row>
    <row r="8448" spans="12:12">
      <c r="L8448" s="71"/>
    </row>
    <row r="8449" spans="12:12">
      <c r="L8449" s="71"/>
    </row>
    <row r="8450" spans="12:12">
      <c r="L8450" s="71"/>
    </row>
    <row r="8451" spans="12:12">
      <c r="L8451" s="71"/>
    </row>
    <row r="8452" spans="12:12">
      <c r="L8452" s="71"/>
    </row>
    <row r="8453" spans="12:12">
      <c r="L8453" s="71"/>
    </row>
    <row r="8454" spans="12:12">
      <c r="L8454" s="71"/>
    </row>
    <row r="8455" spans="12:12">
      <c r="L8455" s="71"/>
    </row>
    <row r="8456" spans="12:12">
      <c r="L8456" s="71"/>
    </row>
    <row r="8457" spans="12:12">
      <c r="L8457" s="71"/>
    </row>
    <row r="8458" spans="12:12">
      <c r="L8458" s="71"/>
    </row>
    <row r="8459" spans="12:12">
      <c r="L8459" s="71"/>
    </row>
    <row r="8460" spans="12:12">
      <c r="L8460" s="71"/>
    </row>
    <row r="8461" spans="12:12">
      <c r="L8461" s="71"/>
    </row>
    <row r="8462" spans="12:12">
      <c r="L8462" s="71"/>
    </row>
    <row r="8463" spans="12:12">
      <c r="L8463" s="71"/>
    </row>
    <row r="8464" spans="12:12">
      <c r="L8464" s="71"/>
    </row>
    <row r="8465" spans="12:12">
      <c r="L8465" s="71"/>
    </row>
    <row r="8466" spans="12:12">
      <c r="L8466" s="71"/>
    </row>
    <row r="8467" spans="12:12">
      <c r="L8467" s="71"/>
    </row>
    <row r="8468" spans="12:12">
      <c r="L8468" s="71"/>
    </row>
    <row r="8469" spans="12:12">
      <c r="L8469" s="71"/>
    </row>
    <row r="8470" spans="12:12">
      <c r="L8470" s="71"/>
    </row>
    <row r="8471" spans="12:12">
      <c r="L8471" s="71"/>
    </row>
    <row r="8472" spans="12:12">
      <c r="L8472" s="71"/>
    </row>
    <row r="8473" spans="12:12">
      <c r="L8473" s="71"/>
    </row>
    <row r="8474" spans="12:12">
      <c r="L8474" s="71"/>
    </row>
    <row r="8475" spans="12:12">
      <c r="L8475" s="71"/>
    </row>
    <row r="8476" spans="12:12">
      <c r="L8476" s="71"/>
    </row>
    <row r="8477" spans="12:12">
      <c r="L8477" s="71"/>
    </row>
    <row r="8478" spans="12:12">
      <c r="L8478" s="71"/>
    </row>
    <row r="8479" spans="12:12">
      <c r="L8479" s="71"/>
    </row>
    <row r="8480" spans="12:12">
      <c r="L8480" s="71"/>
    </row>
    <row r="8481" spans="12:12">
      <c r="L8481" s="71"/>
    </row>
    <row r="8482" spans="12:12">
      <c r="L8482" s="71"/>
    </row>
    <row r="8483" spans="12:12">
      <c r="L8483" s="71"/>
    </row>
    <row r="8484" spans="12:12">
      <c r="L8484" s="71"/>
    </row>
    <row r="8485" spans="12:12">
      <c r="L8485" s="71"/>
    </row>
    <row r="8486" spans="12:12">
      <c r="L8486" s="71"/>
    </row>
    <row r="8487" spans="12:12">
      <c r="L8487" s="71"/>
    </row>
    <row r="8488" spans="12:12">
      <c r="L8488" s="71"/>
    </row>
    <row r="8489" spans="12:12">
      <c r="L8489" s="71"/>
    </row>
    <row r="8490" spans="12:12">
      <c r="L8490" s="71"/>
    </row>
    <row r="8491" spans="12:12">
      <c r="L8491" s="71"/>
    </row>
    <row r="8492" spans="12:12">
      <c r="L8492" s="71"/>
    </row>
    <row r="8493" spans="12:12">
      <c r="L8493" s="71"/>
    </row>
    <row r="8494" spans="12:12">
      <c r="L8494" s="71"/>
    </row>
    <row r="8495" spans="12:12">
      <c r="L8495" s="71"/>
    </row>
    <row r="8496" spans="12:12">
      <c r="L8496" s="71"/>
    </row>
    <row r="8497" spans="12:12">
      <c r="L8497" s="71"/>
    </row>
    <row r="8498" spans="12:12">
      <c r="L8498" s="71"/>
    </row>
    <row r="8499" spans="12:12">
      <c r="L8499" s="71"/>
    </row>
    <row r="8500" spans="12:12">
      <c r="L8500" s="71"/>
    </row>
    <row r="8501" spans="12:12">
      <c r="L8501" s="71"/>
    </row>
    <row r="8502" spans="12:12">
      <c r="L8502" s="71"/>
    </row>
    <row r="8503" spans="12:12">
      <c r="L8503" s="71"/>
    </row>
    <row r="8504" spans="12:12">
      <c r="L8504" s="71"/>
    </row>
    <row r="8505" spans="12:12">
      <c r="L8505" s="71"/>
    </row>
    <row r="8506" spans="12:12">
      <c r="L8506" s="71"/>
    </row>
    <row r="8507" spans="12:12">
      <c r="L8507" s="71"/>
    </row>
    <row r="8508" spans="12:12">
      <c r="L8508" s="71"/>
    </row>
    <row r="8509" spans="12:12">
      <c r="L8509" s="71"/>
    </row>
    <row r="8510" spans="12:12">
      <c r="L8510" s="71"/>
    </row>
    <row r="8511" spans="12:12">
      <c r="L8511" s="71"/>
    </row>
    <row r="8512" spans="12:12">
      <c r="L8512" s="71"/>
    </row>
    <row r="8513" spans="12:12">
      <c r="L8513" s="71"/>
    </row>
    <row r="8514" spans="12:12">
      <c r="L8514" s="71"/>
    </row>
    <row r="8515" spans="12:12">
      <c r="L8515" s="71"/>
    </row>
    <row r="8516" spans="12:12">
      <c r="L8516" s="71"/>
    </row>
    <row r="8517" spans="12:12">
      <c r="L8517" s="71"/>
    </row>
    <row r="8518" spans="12:12">
      <c r="L8518" s="71"/>
    </row>
    <row r="8519" spans="12:12">
      <c r="L8519" s="71"/>
    </row>
    <row r="8520" spans="12:12">
      <c r="L8520" s="71"/>
    </row>
    <row r="8521" spans="12:12">
      <c r="L8521" s="71"/>
    </row>
    <row r="8522" spans="12:12">
      <c r="L8522" s="71"/>
    </row>
    <row r="8523" spans="12:12">
      <c r="L8523" s="71"/>
    </row>
    <row r="8524" spans="12:12">
      <c r="L8524" s="71"/>
    </row>
    <row r="8525" spans="12:12">
      <c r="L8525" s="71"/>
    </row>
    <row r="8526" spans="12:12">
      <c r="L8526" s="71"/>
    </row>
    <row r="8527" spans="12:12">
      <c r="L8527" s="71"/>
    </row>
    <row r="8528" spans="12:12">
      <c r="L8528" s="71"/>
    </row>
    <row r="8529" spans="12:12">
      <c r="L8529" s="71"/>
    </row>
    <row r="8530" spans="12:12">
      <c r="L8530" s="71"/>
    </row>
    <row r="8531" spans="12:12">
      <c r="L8531" s="71"/>
    </row>
    <row r="8532" spans="12:12">
      <c r="L8532" s="71"/>
    </row>
    <row r="8533" spans="12:12">
      <c r="L8533" s="71"/>
    </row>
    <row r="8534" spans="12:12">
      <c r="L8534" s="71"/>
    </row>
    <row r="8535" spans="12:12">
      <c r="L8535" s="71"/>
    </row>
    <row r="8536" spans="12:12">
      <c r="L8536" s="71"/>
    </row>
    <row r="8537" spans="12:12">
      <c r="L8537" s="71"/>
    </row>
    <row r="8538" spans="12:12">
      <c r="L8538" s="71"/>
    </row>
    <row r="8539" spans="12:12">
      <c r="L8539" s="71"/>
    </row>
    <row r="8540" spans="12:12">
      <c r="L8540" s="71"/>
    </row>
    <row r="8541" spans="12:12">
      <c r="L8541" s="71"/>
    </row>
    <row r="8542" spans="12:12">
      <c r="L8542" s="71"/>
    </row>
    <row r="8543" spans="12:12">
      <c r="L8543" s="71"/>
    </row>
    <row r="8544" spans="12:12">
      <c r="L8544" s="71"/>
    </row>
    <row r="8545" spans="12:12">
      <c r="L8545" s="71"/>
    </row>
    <row r="8546" spans="12:12">
      <c r="L8546" s="71"/>
    </row>
    <row r="8547" spans="12:12">
      <c r="L8547" s="71"/>
    </row>
    <row r="8548" spans="12:12">
      <c r="L8548" s="71"/>
    </row>
    <row r="8549" spans="12:12">
      <c r="L8549" s="71"/>
    </row>
    <row r="8550" spans="12:12">
      <c r="L8550" s="71"/>
    </row>
    <row r="8551" spans="12:12">
      <c r="L8551" s="71"/>
    </row>
    <row r="8552" spans="12:12">
      <c r="L8552" s="71"/>
    </row>
    <row r="8553" spans="12:12">
      <c r="L8553" s="71"/>
    </row>
    <row r="8554" spans="12:12">
      <c r="L8554" s="71"/>
    </row>
    <row r="8555" spans="12:12">
      <c r="L8555" s="71"/>
    </row>
    <row r="8556" spans="12:12">
      <c r="L8556" s="71"/>
    </row>
    <row r="8557" spans="12:12">
      <c r="L8557" s="71"/>
    </row>
    <row r="8558" spans="12:12">
      <c r="L8558" s="71"/>
    </row>
    <row r="8559" spans="12:12">
      <c r="L8559" s="71"/>
    </row>
    <row r="8560" spans="12:12">
      <c r="L8560" s="71"/>
    </row>
    <row r="8561" spans="12:12">
      <c r="L8561" s="71"/>
    </row>
    <row r="8562" spans="12:12">
      <c r="L8562" s="71"/>
    </row>
    <row r="8563" spans="12:12">
      <c r="L8563" s="71"/>
    </row>
    <row r="8564" spans="12:12">
      <c r="L8564" s="71"/>
    </row>
    <row r="8565" spans="12:12">
      <c r="L8565" s="71"/>
    </row>
    <row r="8566" spans="12:12">
      <c r="L8566" s="71"/>
    </row>
    <row r="8567" spans="12:12">
      <c r="L8567" s="71"/>
    </row>
    <row r="8568" spans="12:12">
      <c r="L8568" s="71"/>
    </row>
    <row r="8569" spans="12:12">
      <c r="L8569" s="71"/>
    </row>
    <row r="8570" spans="12:12">
      <c r="L8570" s="71"/>
    </row>
    <row r="8571" spans="12:12">
      <c r="L8571" s="71"/>
    </row>
    <row r="8572" spans="12:12">
      <c r="L8572" s="71"/>
    </row>
    <row r="8573" spans="12:12">
      <c r="L8573" s="71"/>
    </row>
    <row r="8574" spans="12:12">
      <c r="L8574" s="71"/>
    </row>
    <row r="8575" spans="12:12">
      <c r="L8575" s="71"/>
    </row>
    <row r="8576" spans="12:12">
      <c r="L8576" s="71"/>
    </row>
    <row r="8577" spans="12:12">
      <c r="L8577" s="71"/>
    </row>
    <row r="8578" spans="12:12">
      <c r="L8578" s="71"/>
    </row>
    <row r="8579" spans="12:12">
      <c r="L8579" s="71"/>
    </row>
    <row r="8580" spans="12:12">
      <c r="L8580" s="71"/>
    </row>
    <row r="8581" spans="12:12">
      <c r="L8581" s="71"/>
    </row>
    <row r="8582" spans="12:12">
      <c r="L8582" s="71"/>
    </row>
    <row r="8583" spans="12:12">
      <c r="L8583" s="71"/>
    </row>
    <row r="8584" spans="12:12">
      <c r="L8584" s="71"/>
    </row>
    <row r="8585" spans="12:12">
      <c r="L8585" s="71"/>
    </row>
    <row r="8586" spans="12:12">
      <c r="L8586" s="71"/>
    </row>
    <row r="8587" spans="12:12">
      <c r="L8587" s="71"/>
    </row>
    <row r="8588" spans="12:12">
      <c r="L8588" s="71"/>
    </row>
    <row r="8589" spans="12:12">
      <c r="L8589" s="71"/>
    </row>
    <row r="8590" spans="12:12">
      <c r="L8590" s="71"/>
    </row>
    <row r="8591" spans="12:12">
      <c r="L8591" s="71"/>
    </row>
    <row r="8592" spans="12:12">
      <c r="L8592" s="71"/>
    </row>
    <row r="8593" spans="12:12">
      <c r="L8593" s="71"/>
    </row>
    <row r="8594" spans="12:12">
      <c r="L8594" s="71"/>
    </row>
    <row r="8595" spans="12:12">
      <c r="L8595" s="71"/>
    </row>
    <row r="8596" spans="12:12">
      <c r="L8596" s="71"/>
    </row>
    <row r="8597" spans="12:12">
      <c r="L8597" s="71"/>
    </row>
    <row r="8598" spans="12:12">
      <c r="L8598" s="71"/>
    </row>
    <row r="8599" spans="12:12">
      <c r="L8599" s="71"/>
    </row>
    <row r="8600" spans="12:12">
      <c r="L8600" s="71"/>
    </row>
    <row r="8601" spans="12:12">
      <c r="L8601" s="71"/>
    </row>
    <row r="8602" spans="12:12">
      <c r="L8602" s="71"/>
    </row>
    <row r="8603" spans="12:12">
      <c r="L8603" s="71"/>
    </row>
    <row r="8604" spans="12:12">
      <c r="L8604" s="71"/>
    </row>
    <row r="8605" spans="12:12">
      <c r="L8605" s="71"/>
    </row>
    <row r="8606" spans="12:12">
      <c r="L8606" s="71"/>
    </row>
    <row r="8607" spans="12:12">
      <c r="L8607" s="71"/>
    </row>
    <row r="8608" spans="12:12">
      <c r="L8608" s="71"/>
    </row>
    <row r="8609" spans="12:12">
      <c r="L8609" s="71"/>
    </row>
    <row r="8610" spans="12:12">
      <c r="L8610" s="71"/>
    </row>
    <row r="8611" spans="12:12">
      <c r="L8611" s="71"/>
    </row>
    <row r="8612" spans="12:12">
      <c r="L8612" s="71"/>
    </row>
    <row r="8613" spans="12:12">
      <c r="L8613" s="71"/>
    </row>
    <row r="8614" spans="12:12">
      <c r="L8614" s="71"/>
    </row>
    <row r="8615" spans="12:12">
      <c r="L8615" s="71"/>
    </row>
    <row r="8616" spans="12:12">
      <c r="L8616" s="71"/>
    </row>
    <row r="8617" spans="12:12">
      <c r="L8617" s="71"/>
    </row>
    <row r="8618" spans="12:12">
      <c r="L8618" s="71"/>
    </row>
    <row r="8619" spans="12:12">
      <c r="L8619" s="71"/>
    </row>
    <row r="8620" spans="12:12">
      <c r="L8620" s="71"/>
    </row>
    <row r="8621" spans="12:12">
      <c r="L8621" s="71"/>
    </row>
    <row r="8622" spans="12:12">
      <c r="L8622" s="71"/>
    </row>
    <row r="8623" spans="12:12">
      <c r="L8623" s="71"/>
    </row>
    <row r="8624" spans="12:12">
      <c r="L8624" s="71"/>
    </row>
    <row r="8625" spans="12:12">
      <c r="L8625" s="71"/>
    </row>
    <row r="8626" spans="12:12">
      <c r="L8626" s="71"/>
    </row>
    <row r="8627" spans="12:12">
      <c r="L8627" s="71"/>
    </row>
    <row r="8628" spans="12:12">
      <c r="L8628" s="71"/>
    </row>
    <row r="8629" spans="12:12">
      <c r="L8629" s="71"/>
    </row>
    <row r="8630" spans="12:12">
      <c r="L8630" s="71"/>
    </row>
    <row r="8631" spans="12:12">
      <c r="L8631" s="71"/>
    </row>
    <row r="8632" spans="12:12">
      <c r="L8632" s="71"/>
    </row>
    <row r="8633" spans="12:12">
      <c r="L8633" s="71"/>
    </row>
    <row r="8634" spans="12:12">
      <c r="L8634" s="71"/>
    </row>
    <row r="8635" spans="12:12">
      <c r="L8635" s="71"/>
    </row>
    <row r="8636" spans="12:12">
      <c r="L8636" s="71"/>
    </row>
    <row r="8637" spans="12:12">
      <c r="L8637" s="71"/>
    </row>
    <row r="8638" spans="12:12">
      <c r="L8638" s="71"/>
    </row>
    <row r="8639" spans="12:12">
      <c r="L8639" s="71"/>
    </row>
    <row r="8640" spans="12:12">
      <c r="L8640" s="71"/>
    </row>
    <row r="8641" spans="12:12">
      <c r="L8641" s="71"/>
    </row>
    <row r="8642" spans="12:12">
      <c r="L8642" s="71"/>
    </row>
    <row r="8643" spans="12:12">
      <c r="L8643" s="71"/>
    </row>
    <row r="8644" spans="12:12">
      <c r="L8644" s="71"/>
    </row>
    <row r="8645" spans="12:12">
      <c r="L8645" s="71"/>
    </row>
    <row r="8646" spans="12:12">
      <c r="L8646" s="71"/>
    </row>
    <row r="8647" spans="12:12">
      <c r="L8647" s="71"/>
    </row>
    <row r="8648" spans="12:12">
      <c r="L8648" s="71"/>
    </row>
    <row r="8649" spans="12:12">
      <c r="L8649" s="71"/>
    </row>
    <row r="8650" spans="12:12">
      <c r="L8650" s="71"/>
    </row>
    <row r="8651" spans="12:12">
      <c r="L8651" s="71"/>
    </row>
    <row r="8652" spans="12:12">
      <c r="L8652" s="71"/>
    </row>
    <row r="8653" spans="12:12">
      <c r="L8653" s="71"/>
    </row>
    <row r="8654" spans="12:12">
      <c r="L8654" s="71"/>
    </row>
    <row r="8655" spans="12:12">
      <c r="L8655" s="71"/>
    </row>
    <row r="8656" spans="12:12">
      <c r="L8656" s="71"/>
    </row>
    <row r="8657" spans="12:12">
      <c r="L8657" s="71"/>
    </row>
    <row r="8658" spans="12:12">
      <c r="L8658" s="71"/>
    </row>
    <row r="8659" spans="12:12">
      <c r="L8659" s="71"/>
    </row>
    <row r="8660" spans="12:12">
      <c r="L8660" s="71"/>
    </row>
    <row r="8661" spans="12:12">
      <c r="L8661" s="71"/>
    </row>
    <row r="8662" spans="12:12">
      <c r="L8662" s="71"/>
    </row>
    <row r="8663" spans="12:12">
      <c r="L8663" s="71"/>
    </row>
    <row r="8664" spans="12:12">
      <c r="L8664" s="71"/>
    </row>
    <row r="8665" spans="12:12">
      <c r="L8665" s="71"/>
    </row>
    <row r="8666" spans="12:12">
      <c r="L8666" s="71"/>
    </row>
    <row r="8667" spans="12:12">
      <c r="L8667" s="71"/>
    </row>
    <row r="8668" spans="12:12">
      <c r="L8668" s="71"/>
    </row>
    <row r="8669" spans="12:12">
      <c r="L8669" s="71"/>
    </row>
    <row r="8670" spans="12:12">
      <c r="L8670" s="71"/>
    </row>
    <row r="8671" spans="12:12">
      <c r="L8671" s="71"/>
    </row>
    <row r="8672" spans="12:12">
      <c r="L8672" s="71"/>
    </row>
    <row r="8673" spans="12:12">
      <c r="L8673" s="71"/>
    </row>
    <row r="8674" spans="12:12">
      <c r="L8674" s="71"/>
    </row>
    <row r="8675" spans="12:12">
      <c r="L8675" s="71"/>
    </row>
    <row r="8676" spans="12:12">
      <c r="L8676" s="71"/>
    </row>
    <row r="8677" spans="12:12">
      <c r="L8677" s="71"/>
    </row>
    <row r="8678" spans="12:12">
      <c r="L8678" s="71"/>
    </row>
    <row r="8679" spans="12:12">
      <c r="L8679" s="71"/>
    </row>
    <row r="8680" spans="12:12">
      <c r="L8680" s="71"/>
    </row>
    <row r="8681" spans="12:12">
      <c r="L8681" s="71"/>
    </row>
    <row r="8682" spans="12:12">
      <c r="L8682" s="71"/>
    </row>
    <row r="8683" spans="12:12">
      <c r="L8683" s="71"/>
    </row>
    <row r="8684" spans="12:12">
      <c r="L8684" s="71"/>
    </row>
    <row r="8685" spans="12:12">
      <c r="L8685" s="71"/>
    </row>
    <row r="8686" spans="12:12">
      <c r="L8686" s="71"/>
    </row>
    <row r="8687" spans="12:12">
      <c r="L8687" s="71"/>
    </row>
    <row r="8688" spans="12:12">
      <c r="L8688" s="71"/>
    </row>
    <row r="8689" spans="12:12">
      <c r="L8689" s="71"/>
    </row>
    <row r="8690" spans="12:12">
      <c r="L8690" s="71"/>
    </row>
    <row r="8691" spans="12:12">
      <c r="L8691" s="71"/>
    </row>
    <row r="8692" spans="12:12">
      <c r="L8692" s="71"/>
    </row>
    <row r="8693" spans="12:12">
      <c r="L8693" s="71"/>
    </row>
    <row r="8694" spans="12:12">
      <c r="L8694" s="71"/>
    </row>
    <row r="8695" spans="12:12">
      <c r="L8695" s="71"/>
    </row>
    <row r="8696" spans="12:12">
      <c r="L8696" s="71"/>
    </row>
    <row r="8697" spans="12:12">
      <c r="L8697" s="71"/>
    </row>
    <row r="8698" spans="12:12">
      <c r="L8698" s="71"/>
    </row>
    <row r="8699" spans="12:12">
      <c r="L8699" s="71"/>
    </row>
    <row r="8700" spans="12:12">
      <c r="L8700" s="71"/>
    </row>
    <row r="8701" spans="12:12">
      <c r="L8701" s="71"/>
    </row>
    <row r="8702" spans="12:12">
      <c r="L8702" s="71"/>
    </row>
    <row r="8703" spans="12:12">
      <c r="L8703" s="71"/>
    </row>
    <row r="8704" spans="12:12">
      <c r="L8704" s="71"/>
    </row>
    <row r="8705" spans="12:12">
      <c r="L8705" s="71"/>
    </row>
    <row r="8706" spans="12:12">
      <c r="L8706" s="71"/>
    </row>
    <row r="8707" spans="12:12">
      <c r="L8707" s="71"/>
    </row>
    <row r="8708" spans="12:12">
      <c r="L8708" s="71"/>
    </row>
    <row r="8709" spans="12:12">
      <c r="L8709" s="71"/>
    </row>
    <row r="8710" spans="12:12">
      <c r="L8710" s="71"/>
    </row>
    <row r="8711" spans="12:12">
      <c r="L8711" s="71"/>
    </row>
    <row r="8712" spans="12:12">
      <c r="L8712" s="71"/>
    </row>
    <row r="8713" spans="12:12">
      <c r="L8713" s="71"/>
    </row>
    <row r="8714" spans="12:12">
      <c r="L8714" s="71"/>
    </row>
    <row r="8715" spans="12:12">
      <c r="L8715" s="71"/>
    </row>
    <row r="8716" spans="12:12">
      <c r="L8716" s="71"/>
    </row>
    <row r="8717" spans="12:12">
      <c r="L8717" s="71"/>
    </row>
    <row r="8718" spans="12:12">
      <c r="L8718" s="71"/>
    </row>
    <row r="8719" spans="12:12">
      <c r="L8719" s="71"/>
    </row>
    <row r="8720" spans="12:12">
      <c r="L8720" s="71"/>
    </row>
    <row r="8721" spans="12:12">
      <c r="L8721" s="71"/>
    </row>
    <row r="8722" spans="12:12">
      <c r="L8722" s="71"/>
    </row>
    <row r="8723" spans="12:12">
      <c r="L8723" s="71"/>
    </row>
    <row r="8724" spans="12:12">
      <c r="L8724" s="71"/>
    </row>
    <row r="8725" spans="12:12">
      <c r="L8725" s="71"/>
    </row>
    <row r="8726" spans="12:12">
      <c r="L8726" s="71"/>
    </row>
    <row r="8727" spans="12:12">
      <c r="L8727" s="71"/>
    </row>
    <row r="8728" spans="12:12">
      <c r="L8728" s="71"/>
    </row>
    <row r="8729" spans="12:12">
      <c r="L8729" s="71"/>
    </row>
    <row r="8730" spans="12:12">
      <c r="L8730" s="71"/>
    </row>
    <row r="8731" spans="12:12">
      <c r="L8731" s="71"/>
    </row>
    <row r="8732" spans="12:12">
      <c r="L8732" s="71"/>
    </row>
    <row r="8733" spans="12:12">
      <c r="L8733" s="71"/>
    </row>
    <row r="8734" spans="12:12">
      <c r="L8734" s="71"/>
    </row>
    <row r="8735" spans="12:12">
      <c r="L8735" s="71"/>
    </row>
    <row r="8736" spans="12:12">
      <c r="L8736" s="71"/>
    </row>
    <row r="8737" spans="12:12">
      <c r="L8737" s="71"/>
    </row>
    <row r="8738" spans="12:12">
      <c r="L8738" s="71"/>
    </row>
    <row r="8739" spans="12:12">
      <c r="L8739" s="71"/>
    </row>
    <row r="8740" spans="12:12">
      <c r="L8740" s="71"/>
    </row>
    <row r="8741" spans="12:12">
      <c r="L8741" s="71"/>
    </row>
    <row r="8742" spans="12:12">
      <c r="L8742" s="71"/>
    </row>
    <row r="8743" spans="12:12">
      <c r="L8743" s="71"/>
    </row>
    <row r="8744" spans="12:12">
      <c r="L8744" s="71"/>
    </row>
    <row r="8745" spans="12:12">
      <c r="L8745" s="71"/>
    </row>
    <row r="8746" spans="12:12">
      <c r="L8746" s="71"/>
    </row>
    <row r="8747" spans="12:12">
      <c r="L8747" s="71"/>
    </row>
    <row r="8748" spans="12:12">
      <c r="L8748" s="71"/>
    </row>
    <row r="8749" spans="12:12">
      <c r="L8749" s="71"/>
    </row>
    <row r="8750" spans="12:12">
      <c r="L8750" s="71"/>
    </row>
    <row r="8751" spans="12:12">
      <c r="L8751" s="71"/>
    </row>
    <row r="8752" spans="12:12">
      <c r="L8752" s="71"/>
    </row>
    <row r="8753" spans="12:12">
      <c r="L8753" s="71"/>
    </row>
    <row r="8754" spans="12:12">
      <c r="L8754" s="71"/>
    </row>
    <row r="8755" spans="12:12">
      <c r="L8755" s="71"/>
    </row>
    <row r="8756" spans="12:12">
      <c r="L8756" s="71"/>
    </row>
    <row r="8757" spans="12:12">
      <c r="L8757" s="71"/>
    </row>
    <row r="8758" spans="12:12">
      <c r="L8758" s="71"/>
    </row>
    <row r="8759" spans="12:12">
      <c r="L8759" s="71"/>
    </row>
    <row r="8760" spans="12:12">
      <c r="L8760" s="71"/>
    </row>
    <row r="8761" spans="12:12">
      <c r="L8761" s="71"/>
    </row>
    <row r="8762" spans="12:12">
      <c r="L8762" s="71"/>
    </row>
    <row r="8763" spans="12:12">
      <c r="L8763" s="71"/>
    </row>
    <row r="8764" spans="12:12">
      <c r="L8764" s="71"/>
    </row>
    <row r="8765" spans="12:12">
      <c r="L8765" s="71"/>
    </row>
    <row r="8766" spans="12:12">
      <c r="L8766" s="71"/>
    </row>
    <row r="8767" spans="12:12">
      <c r="L8767" s="71"/>
    </row>
    <row r="8768" spans="12:12">
      <c r="L8768" s="71"/>
    </row>
    <row r="8769" spans="12:12">
      <c r="L8769" s="71"/>
    </row>
    <row r="8770" spans="12:12">
      <c r="L8770" s="71"/>
    </row>
    <row r="8771" spans="12:12">
      <c r="L8771" s="71"/>
    </row>
    <row r="8772" spans="12:12">
      <c r="L8772" s="71"/>
    </row>
    <row r="8773" spans="12:12">
      <c r="L8773" s="71"/>
    </row>
    <row r="8774" spans="12:12">
      <c r="L8774" s="71"/>
    </row>
    <row r="8775" spans="12:12">
      <c r="L8775" s="71"/>
    </row>
    <row r="8776" spans="12:12">
      <c r="L8776" s="71"/>
    </row>
    <row r="8777" spans="12:12">
      <c r="L8777" s="71"/>
    </row>
    <row r="8778" spans="12:12">
      <c r="L8778" s="71"/>
    </row>
    <row r="8779" spans="12:12">
      <c r="L8779" s="71"/>
    </row>
    <row r="8780" spans="12:12">
      <c r="L8780" s="71"/>
    </row>
    <row r="8781" spans="12:12">
      <c r="L8781" s="71"/>
    </row>
    <row r="8782" spans="12:12">
      <c r="L8782" s="71"/>
    </row>
    <row r="8783" spans="12:12">
      <c r="L8783" s="71"/>
    </row>
    <row r="8784" spans="12:12">
      <c r="L8784" s="71"/>
    </row>
    <row r="8785" spans="12:12">
      <c r="L8785" s="71"/>
    </row>
    <row r="8786" spans="12:12">
      <c r="L8786" s="71"/>
    </row>
    <row r="8787" spans="12:12">
      <c r="L8787" s="71"/>
    </row>
    <row r="8788" spans="12:12">
      <c r="L8788" s="71"/>
    </row>
    <row r="8789" spans="12:12">
      <c r="L8789" s="71"/>
    </row>
    <row r="8790" spans="12:12">
      <c r="L8790" s="71"/>
    </row>
    <row r="8791" spans="12:12">
      <c r="L8791" s="71"/>
    </row>
    <row r="8792" spans="12:12">
      <c r="L8792" s="71"/>
    </row>
    <row r="8793" spans="12:12">
      <c r="L8793" s="71"/>
    </row>
    <row r="8794" spans="12:12">
      <c r="L8794" s="71"/>
    </row>
    <row r="8795" spans="12:12">
      <c r="L8795" s="71"/>
    </row>
    <row r="8796" spans="12:12">
      <c r="L8796" s="71"/>
    </row>
    <row r="8797" spans="12:12">
      <c r="L8797" s="71"/>
    </row>
    <row r="8798" spans="12:12">
      <c r="L8798" s="71"/>
    </row>
    <row r="8799" spans="12:12">
      <c r="L8799" s="71"/>
    </row>
    <row r="8800" spans="12:12">
      <c r="L8800" s="71"/>
    </row>
    <row r="8801" spans="12:12">
      <c r="L8801" s="71"/>
    </row>
    <row r="8802" spans="12:12">
      <c r="L8802" s="71"/>
    </row>
    <row r="8803" spans="12:12">
      <c r="L8803" s="71"/>
    </row>
    <row r="8804" spans="12:12">
      <c r="L8804" s="71"/>
    </row>
    <row r="8805" spans="12:12">
      <c r="L8805" s="71"/>
    </row>
    <row r="8806" spans="12:12">
      <c r="L8806" s="71"/>
    </row>
    <row r="8807" spans="12:12">
      <c r="L8807" s="71"/>
    </row>
    <row r="8808" spans="12:12">
      <c r="L8808" s="71"/>
    </row>
    <row r="8809" spans="12:12">
      <c r="L8809" s="71"/>
    </row>
    <row r="8810" spans="12:12">
      <c r="L8810" s="71"/>
    </row>
    <row r="8811" spans="12:12">
      <c r="L8811" s="71"/>
    </row>
    <row r="8812" spans="12:12">
      <c r="L8812" s="71"/>
    </row>
    <row r="8813" spans="12:12">
      <c r="L8813" s="71"/>
    </row>
    <row r="8814" spans="12:12">
      <c r="L8814" s="71"/>
    </row>
    <row r="8815" spans="12:12">
      <c r="L8815" s="71"/>
    </row>
    <row r="8816" spans="12:12">
      <c r="L8816" s="71"/>
    </row>
    <row r="8817" spans="12:12">
      <c r="L8817" s="71"/>
    </row>
    <row r="8818" spans="12:12">
      <c r="L8818" s="71"/>
    </row>
    <row r="8819" spans="12:12">
      <c r="L8819" s="71"/>
    </row>
    <row r="8820" spans="12:12">
      <c r="L8820" s="71"/>
    </row>
    <row r="8821" spans="12:12">
      <c r="L8821" s="71"/>
    </row>
    <row r="8822" spans="12:12">
      <c r="L8822" s="71"/>
    </row>
    <row r="8823" spans="12:12">
      <c r="L8823" s="71"/>
    </row>
    <row r="8824" spans="12:12">
      <c r="L8824" s="71"/>
    </row>
    <row r="8825" spans="12:12">
      <c r="L8825" s="71"/>
    </row>
    <row r="8826" spans="12:12">
      <c r="L8826" s="71"/>
    </row>
    <row r="8827" spans="12:12">
      <c r="L8827" s="71"/>
    </row>
    <row r="8828" spans="12:12">
      <c r="L8828" s="71"/>
    </row>
    <row r="8829" spans="12:12">
      <c r="L8829" s="71"/>
    </row>
    <row r="8830" spans="12:12">
      <c r="L8830" s="71"/>
    </row>
    <row r="8831" spans="12:12">
      <c r="L8831" s="71"/>
    </row>
    <row r="8832" spans="12:12">
      <c r="L8832" s="71"/>
    </row>
    <row r="8833" spans="12:12">
      <c r="L8833" s="71"/>
    </row>
    <row r="8834" spans="12:12">
      <c r="L8834" s="71"/>
    </row>
    <row r="8835" spans="12:12">
      <c r="L8835" s="71"/>
    </row>
    <row r="8836" spans="12:12">
      <c r="L8836" s="71"/>
    </row>
    <row r="8837" spans="12:12">
      <c r="L8837" s="71"/>
    </row>
    <row r="8838" spans="12:12">
      <c r="L8838" s="71"/>
    </row>
    <row r="8839" spans="12:12">
      <c r="L8839" s="71"/>
    </row>
    <row r="8840" spans="12:12">
      <c r="L8840" s="71"/>
    </row>
    <row r="8841" spans="12:12">
      <c r="L8841" s="71"/>
    </row>
    <row r="8842" spans="12:12">
      <c r="L8842" s="71"/>
    </row>
    <row r="8843" spans="12:12">
      <c r="L8843" s="71"/>
    </row>
    <row r="8844" spans="12:12">
      <c r="L8844" s="71"/>
    </row>
    <row r="8845" spans="12:12">
      <c r="L8845" s="71"/>
    </row>
    <row r="8846" spans="12:12">
      <c r="L8846" s="71"/>
    </row>
    <row r="8847" spans="12:12">
      <c r="L8847" s="71"/>
    </row>
    <row r="8848" spans="12:12">
      <c r="L8848" s="71"/>
    </row>
    <row r="8849" spans="12:12">
      <c r="L8849" s="71"/>
    </row>
    <row r="8850" spans="12:12">
      <c r="L8850" s="71"/>
    </row>
    <row r="8851" spans="12:12">
      <c r="L8851" s="71"/>
    </row>
    <row r="8852" spans="12:12">
      <c r="L8852" s="71"/>
    </row>
    <row r="8853" spans="12:12">
      <c r="L8853" s="71"/>
    </row>
    <row r="8854" spans="12:12">
      <c r="L8854" s="71"/>
    </row>
    <row r="8855" spans="12:12">
      <c r="L8855" s="71"/>
    </row>
    <row r="8856" spans="12:12">
      <c r="L8856" s="71"/>
    </row>
    <row r="8857" spans="12:12">
      <c r="L8857" s="71"/>
    </row>
    <row r="8858" spans="12:12">
      <c r="L8858" s="71"/>
    </row>
    <row r="8859" spans="12:12">
      <c r="L8859" s="71"/>
    </row>
    <row r="8860" spans="12:12">
      <c r="L8860" s="71"/>
    </row>
    <row r="8861" spans="12:12">
      <c r="L8861" s="71"/>
    </row>
    <row r="8862" spans="12:12">
      <c r="L8862" s="71"/>
    </row>
    <row r="8863" spans="12:12">
      <c r="L8863" s="71"/>
    </row>
    <row r="8864" spans="12:12">
      <c r="L8864" s="71"/>
    </row>
    <row r="8865" spans="12:12">
      <c r="L8865" s="71"/>
    </row>
    <row r="8866" spans="12:12">
      <c r="L8866" s="71"/>
    </row>
    <row r="8867" spans="12:12">
      <c r="L8867" s="71"/>
    </row>
    <row r="8868" spans="12:12">
      <c r="L8868" s="71"/>
    </row>
    <row r="8869" spans="12:12">
      <c r="L8869" s="71"/>
    </row>
    <row r="8870" spans="12:12">
      <c r="L8870" s="71"/>
    </row>
    <row r="8871" spans="12:12">
      <c r="L8871" s="71"/>
    </row>
    <row r="8872" spans="12:12">
      <c r="L8872" s="71"/>
    </row>
    <row r="8873" spans="12:12">
      <c r="L8873" s="71"/>
    </row>
    <row r="8874" spans="12:12">
      <c r="L8874" s="71"/>
    </row>
    <row r="8875" spans="12:12">
      <c r="L8875" s="71"/>
    </row>
    <row r="8876" spans="12:12">
      <c r="L8876" s="71"/>
    </row>
    <row r="8877" spans="12:12">
      <c r="L8877" s="71"/>
    </row>
    <row r="8878" spans="12:12">
      <c r="L8878" s="71"/>
    </row>
    <row r="8879" spans="12:12">
      <c r="L8879" s="71"/>
    </row>
    <row r="8880" spans="12:12">
      <c r="L8880" s="71"/>
    </row>
    <row r="8881" spans="12:12">
      <c r="L8881" s="71"/>
    </row>
    <row r="8882" spans="12:12">
      <c r="L8882" s="71"/>
    </row>
    <row r="8883" spans="12:12">
      <c r="L8883" s="71"/>
    </row>
    <row r="8884" spans="12:12">
      <c r="L8884" s="71"/>
    </row>
    <row r="8885" spans="12:12">
      <c r="L8885" s="71"/>
    </row>
    <row r="8886" spans="12:12">
      <c r="L8886" s="71"/>
    </row>
    <row r="8887" spans="12:12">
      <c r="L8887" s="71"/>
    </row>
    <row r="8888" spans="12:12">
      <c r="L8888" s="71"/>
    </row>
    <row r="8889" spans="12:12">
      <c r="L8889" s="71"/>
    </row>
    <row r="8890" spans="12:12">
      <c r="L8890" s="71"/>
    </row>
    <row r="8891" spans="12:12">
      <c r="L8891" s="71"/>
    </row>
    <row r="8892" spans="12:12">
      <c r="L8892" s="71"/>
    </row>
    <row r="8893" spans="12:12">
      <c r="L8893" s="71"/>
    </row>
    <row r="8894" spans="12:12">
      <c r="L8894" s="71"/>
    </row>
    <row r="8895" spans="12:12">
      <c r="L8895" s="71"/>
    </row>
    <row r="8896" spans="12:12">
      <c r="L8896" s="71"/>
    </row>
    <row r="8897" spans="12:12">
      <c r="L8897" s="71"/>
    </row>
    <row r="8898" spans="12:12">
      <c r="L8898" s="71"/>
    </row>
    <row r="8899" spans="12:12">
      <c r="L8899" s="71"/>
    </row>
    <row r="8900" spans="12:12">
      <c r="L8900" s="71"/>
    </row>
    <row r="8901" spans="12:12">
      <c r="L8901" s="71"/>
    </row>
    <row r="8902" spans="12:12">
      <c r="L8902" s="71"/>
    </row>
    <row r="8903" spans="12:12">
      <c r="L8903" s="71"/>
    </row>
    <row r="8904" spans="12:12">
      <c r="L8904" s="71"/>
    </row>
    <row r="8905" spans="12:12">
      <c r="L8905" s="71"/>
    </row>
    <row r="8906" spans="12:12">
      <c r="L8906" s="71"/>
    </row>
    <row r="8907" spans="12:12">
      <c r="L8907" s="71"/>
    </row>
    <row r="8908" spans="12:12">
      <c r="L8908" s="71"/>
    </row>
    <row r="8909" spans="12:12">
      <c r="L8909" s="71"/>
    </row>
    <row r="8910" spans="12:12">
      <c r="L8910" s="71"/>
    </row>
    <row r="8911" spans="12:12">
      <c r="L8911" s="71"/>
    </row>
    <row r="8912" spans="12:12">
      <c r="L8912" s="71"/>
    </row>
    <row r="8913" spans="12:12">
      <c r="L8913" s="71"/>
    </row>
    <row r="8914" spans="12:12">
      <c r="L8914" s="71"/>
    </row>
    <row r="8915" spans="12:12">
      <c r="L8915" s="71"/>
    </row>
    <row r="8916" spans="12:12">
      <c r="L8916" s="71"/>
    </row>
    <row r="8917" spans="12:12">
      <c r="L8917" s="71"/>
    </row>
    <row r="8918" spans="12:12">
      <c r="L8918" s="71"/>
    </row>
    <row r="8919" spans="12:12">
      <c r="L8919" s="71"/>
    </row>
    <row r="8920" spans="12:12">
      <c r="L8920" s="71"/>
    </row>
    <row r="8921" spans="12:12">
      <c r="L8921" s="71"/>
    </row>
    <row r="8922" spans="12:12">
      <c r="L8922" s="71"/>
    </row>
    <row r="8923" spans="12:12">
      <c r="L8923" s="71"/>
    </row>
    <row r="8924" spans="12:12">
      <c r="L8924" s="71"/>
    </row>
    <row r="8925" spans="12:12">
      <c r="L8925" s="71"/>
    </row>
    <row r="8926" spans="12:12">
      <c r="L8926" s="71"/>
    </row>
    <row r="8927" spans="12:12">
      <c r="L8927" s="71"/>
    </row>
    <row r="8928" spans="12:12">
      <c r="L8928" s="71"/>
    </row>
    <row r="8929" spans="12:12">
      <c r="L8929" s="71"/>
    </row>
    <row r="8930" spans="12:12">
      <c r="L8930" s="71"/>
    </row>
    <row r="8931" spans="12:12">
      <c r="L8931" s="71"/>
    </row>
    <row r="8932" spans="12:12">
      <c r="L8932" s="71"/>
    </row>
    <row r="8933" spans="12:12">
      <c r="L8933" s="71"/>
    </row>
    <row r="8934" spans="12:12">
      <c r="L8934" s="71"/>
    </row>
    <row r="8935" spans="12:12">
      <c r="L8935" s="71"/>
    </row>
    <row r="8936" spans="12:12">
      <c r="L8936" s="71"/>
    </row>
    <row r="8937" spans="12:12">
      <c r="L8937" s="71"/>
    </row>
    <row r="8938" spans="12:12">
      <c r="L8938" s="71"/>
    </row>
    <row r="8939" spans="12:12">
      <c r="L8939" s="71"/>
    </row>
    <row r="8940" spans="12:12">
      <c r="L8940" s="71"/>
    </row>
    <row r="8941" spans="12:12">
      <c r="L8941" s="71"/>
    </row>
    <row r="8942" spans="12:12">
      <c r="L8942" s="71"/>
    </row>
    <row r="8943" spans="12:12">
      <c r="L8943" s="71"/>
    </row>
    <row r="8944" spans="12:12">
      <c r="L8944" s="71"/>
    </row>
    <row r="8945" spans="12:12">
      <c r="L8945" s="71"/>
    </row>
    <row r="8946" spans="12:12">
      <c r="L8946" s="71"/>
    </row>
    <row r="8947" spans="12:12">
      <c r="L8947" s="71"/>
    </row>
    <row r="8948" spans="12:12">
      <c r="L8948" s="71"/>
    </row>
    <row r="8949" spans="12:12">
      <c r="L8949" s="71"/>
    </row>
    <row r="8950" spans="12:12">
      <c r="L8950" s="71"/>
    </row>
    <row r="8951" spans="12:12">
      <c r="L8951" s="71"/>
    </row>
    <row r="8952" spans="12:12">
      <c r="L8952" s="71"/>
    </row>
    <row r="8953" spans="12:12">
      <c r="L8953" s="71"/>
    </row>
    <row r="8954" spans="12:12">
      <c r="L8954" s="71"/>
    </row>
    <row r="8955" spans="12:12">
      <c r="L8955" s="71"/>
    </row>
    <row r="8956" spans="12:12">
      <c r="L8956" s="71"/>
    </row>
    <row r="8957" spans="12:12">
      <c r="L8957" s="71"/>
    </row>
    <row r="8958" spans="12:12">
      <c r="L8958" s="71"/>
    </row>
    <row r="8959" spans="12:12">
      <c r="L8959" s="71"/>
    </row>
    <row r="8960" spans="12:12">
      <c r="L8960" s="71"/>
    </row>
    <row r="8961" spans="12:12">
      <c r="L8961" s="71"/>
    </row>
    <row r="8962" spans="12:12">
      <c r="L8962" s="71"/>
    </row>
    <row r="8963" spans="12:12">
      <c r="L8963" s="71"/>
    </row>
    <row r="8964" spans="12:12">
      <c r="L8964" s="71"/>
    </row>
    <row r="8965" spans="12:12">
      <c r="L8965" s="71"/>
    </row>
    <row r="8966" spans="12:12">
      <c r="L8966" s="71"/>
    </row>
    <row r="8967" spans="12:12">
      <c r="L8967" s="71"/>
    </row>
    <row r="8968" spans="12:12">
      <c r="L8968" s="71"/>
    </row>
    <row r="8969" spans="12:12">
      <c r="L8969" s="71"/>
    </row>
    <row r="8970" spans="12:12">
      <c r="L8970" s="71"/>
    </row>
    <row r="8971" spans="12:12">
      <c r="L8971" s="71"/>
    </row>
    <row r="8972" spans="12:12">
      <c r="L8972" s="71"/>
    </row>
    <row r="8973" spans="12:12">
      <c r="L8973" s="71"/>
    </row>
    <row r="8974" spans="12:12">
      <c r="L8974" s="71"/>
    </row>
    <row r="8975" spans="12:12">
      <c r="L8975" s="71"/>
    </row>
    <row r="8976" spans="12:12">
      <c r="L8976" s="71"/>
    </row>
    <row r="8977" spans="12:12">
      <c r="L8977" s="71"/>
    </row>
    <row r="8978" spans="12:12">
      <c r="L8978" s="71"/>
    </row>
    <row r="8979" spans="12:12">
      <c r="L8979" s="71"/>
    </row>
    <row r="8980" spans="12:12">
      <c r="L8980" s="71"/>
    </row>
    <row r="8981" spans="12:12">
      <c r="L8981" s="71"/>
    </row>
    <row r="8982" spans="12:12">
      <c r="L8982" s="71"/>
    </row>
    <row r="8983" spans="12:12">
      <c r="L8983" s="71"/>
    </row>
    <row r="8984" spans="12:12">
      <c r="L8984" s="71"/>
    </row>
    <row r="8985" spans="12:12">
      <c r="L8985" s="71"/>
    </row>
    <row r="8986" spans="12:12">
      <c r="L8986" s="71"/>
    </row>
    <row r="8987" spans="12:12">
      <c r="L8987" s="71"/>
    </row>
    <row r="8988" spans="12:12">
      <c r="L8988" s="71"/>
    </row>
    <row r="8989" spans="12:12">
      <c r="L8989" s="71"/>
    </row>
    <row r="8990" spans="12:12">
      <c r="L8990" s="71"/>
    </row>
    <row r="8991" spans="12:12">
      <c r="L8991" s="71"/>
    </row>
    <row r="8992" spans="12:12">
      <c r="L8992" s="71"/>
    </row>
    <row r="8993" spans="12:12">
      <c r="L8993" s="71"/>
    </row>
    <row r="8994" spans="12:12">
      <c r="L8994" s="71"/>
    </row>
    <row r="8995" spans="12:12">
      <c r="L8995" s="71"/>
    </row>
    <row r="8996" spans="12:12">
      <c r="L8996" s="71"/>
    </row>
    <row r="8997" spans="12:12">
      <c r="L8997" s="71"/>
    </row>
    <row r="8998" spans="12:12">
      <c r="L8998" s="71"/>
    </row>
    <row r="8999" spans="12:12">
      <c r="L8999" s="71"/>
    </row>
    <row r="9000" spans="12:12">
      <c r="L9000" s="71"/>
    </row>
    <row r="9001" spans="12:12">
      <c r="L9001" s="71"/>
    </row>
    <row r="9002" spans="12:12">
      <c r="L9002" s="71"/>
    </row>
    <row r="9003" spans="12:12">
      <c r="L9003" s="71"/>
    </row>
    <row r="9004" spans="12:12">
      <c r="L9004" s="71"/>
    </row>
    <row r="9005" spans="12:12">
      <c r="L9005" s="71"/>
    </row>
    <row r="9006" spans="12:12">
      <c r="L9006" s="71"/>
    </row>
    <row r="9007" spans="12:12">
      <c r="L9007" s="71"/>
    </row>
    <row r="9008" spans="12:12">
      <c r="L9008" s="71"/>
    </row>
    <row r="9009" spans="12:12">
      <c r="L9009" s="71"/>
    </row>
    <row r="9010" spans="12:12">
      <c r="L9010" s="71"/>
    </row>
    <row r="9011" spans="12:12">
      <c r="L9011" s="71"/>
    </row>
    <row r="9012" spans="12:12">
      <c r="L9012" s="71"/>
    </row>
    <row r="9013" spans="12:12">
      <c r="L9013" s="71"/>
    </row>
    <row r="9014" spans="12:12">
      <c r="L9014" s="71"/>
    </row>
    <row r="9015" spans="12:12">
      <c r="L9015" s="71"/>
    </row>
    <row r="9016" spans="12:12">
      <c r="L9016" s="71"/>
    </row>
    <row r="9017" spans="12:12">
      <c r="L9017" s="71"/>
    </row>
    <row r="9018" spans="12:12">
      <c r="L9018" s="71"/>
    </row>
    <row r="9019" spans="12:12">
      <c r="L9019" s="71"/>
    </row>
    <row r="9020" spans="12:12">
      <c r="L9020" s="71"/>
    </row>
    <row r="9021" spans="12:12">
      <c r="L9021" s="71"/>
    </row>
    <row r="9022" spans="12:12">
      <c r="L9022" s="71"/>
    </row>
    <row r="9023" spans="12:12">
      <c r="L9023" s="71"/>
    </row>
    <row r="9024" spans="12:12">
      <c r="L9024" s="71"/>
    </row>
    <row r="9025" spans="12:12">
      <c r="L9025" s="71"/>
    </row>
    <row r="9026" spans="12:12">
      <c r="L9026" s="71"/>
    </row>
    <row r="9027" spans="12:12">
      <c r="L9027" s="71"/>
    </row>
    <row r="9028" spans="12:12">
      <c r="L9028" s="71"/>
    </row>
    <row r="9029" spans="12:12">
      <c r="L9029" s="71"/>
    </row>
    <row r="9030" spans="12:12">
      <c r="L9030" s="71"/>
    </row>
    <row r="9031" spans="12:12">
      <c r="L9031" s="71"/>
    </row>
    <row r="9032" spans="12:12">
      <c r="L9032" s="71"/>
    </row>
    <row r="9033" spans="12:12">
      <c r="L9033" s="71"/>
    </row>
    <row r="9034" spans="12:12">
      <c r="L9034" s="71"/>
    </row>
    <row r="9035" spans="12:12">
      <c r="L9035" s="71"/>
    </row>
    <row r="9036" spans="12:12">
      <c r="L9036" s="71"/>
    </row>
    <row r="9037" spans="12:12">
      <c r="L9037" s="71"/>
    </row>
    <row r="9038" spans="12:12">
      <c r="L9038" s="71"/>
    </row>
    <row r="9039" spans="12:12">
      <c r="L9039" s="71"/>
    </row>
    <row r="9040" spans="12:12">
      <c r="L9040" s="71"/>
    </row>
    <row r="9041" spans="12:12">
      <c r="L9041" s="71"/>
    </row>
    <row r="9042" spans="12:12">
      <c r="L9042" s="71"/>
    </row>
    <row r="9043" spans="12:12">
      <c r="L9043" s="71"/>
    </row>
    <row r="9044" spans="12:12">
      <c r="L9044" s="71"/>
    </row>
    <row r="9045" spans="12:12">
      <c r="L9045" s="71"/>
    </row>
    <row r="9046" spans="12:12">
      <c r="L9046" s="71"/>
    </row>
    <row r="9047" spans="12:12">
      <c r="L9047" s="71"/>
    </row>
    <row r="9048" spans="12:12">
      <c r="L9048" s="71"/>
    </row>
    <row r="9049" spans="12:12">
      <c r="L9049" s="71"/>
    </row>
    <row r="9050" spans="12:12">
      <c r="L9050" s="71"/>
    </row>
    <row r="9051" spans="12:12">
      <c r="L9051" s="71"/>
    </row>
    <row r="9052" spans="12:12">
      <c r="L9052" s="71"/>
    </row>
    <row r="9053" spans="12:12">
      <c r="L9053" s="71"/>
    </row>
    <row r="9054" spans="12:12">
      <c r="L9054" s="71"/>
    </row>
    <row r="9055" spans="12:12">
      <c r="L9055" s="71"/>
    </row>
    <row r="9056" spans="12:12">
      <c r="L9056" s="71"/>
    </row>
    <row r="9057" spans="12:12">
      <c r="L9057" s="71"/>
    </row>
    <row r="9058" spans="12:12">
      <c r="L9058" s="71"/>
    </row>
    <row r="9059" spans="12:12">
      <c r="L9059" s="71"/>
    </row>
    <row r="9060" spans="12:12">
      <c r="L9060" s="71"/>
    </row>
    <row r="9061" spans="12:12">
      <c r="L9061" s="71"/>
    </row>
    <row r="9062" spans="12:12">
      <c r="L9062" s="71"/>
    </row>
    <row r="9063" spans="12:12">
      <c r="L9063" s="71"/>
    </row>
    <row r="9064" spans="12:12">
      <c r="L9064" s="71"/>
    </row>
    <row r="9065" spans="12:12">
      <c r="L9065" s="71"/>
    </row>
    <row r="9066" spans="12:12">
      <c r="L9066" s="71"/>
    </row>
    <row r="9067" spans="12:12">
      <c r="L9067" s="71"/>
    </row>
    <row r="9068" spans="12:12">
      <c r="L9068" s="71"/>
    </row>
    <row r="9069" spans="12:12">
      <c r="L9069" s="71"/>
    </row>
    <row r="9070" spans="12:12">
      <c r="L9070" s="71"/>
    </row>
    <row r="9071" spans="12:12">
      <c r="L9071" s="71"/>
    </row>
    <row r="9072" spans="12:12">
      <c r="L9072" s="71"/>
    </row>
    <row r="9073" spans="12:12">
      <c r="L9073" s="71"/>
    </row>
    <row r="9074" spans="12:12">
      <c r="L9074" s="71"/>
    </row>
    <row r="9075" spans="12:12">
      <c r="L9075" s="71"/>
    </row>
    <row r="9076" spans="12:12">
      <c r="L9076" s="71"/>
    </row>
    <row r="9077" spans="12:12">
      <c r="L9077" s="71"/>
    </row>
    <row r="9078" spans="12:12">
      <c r="L9078" s="71"/>
    </row>
    <row r="9079" spans="12:12">
      <c r="L9079" s="71"/>
    </row>
    <row r="9080" spans="12:12">
      <c r="L9080" s="71"/>
    </row>
    <row r="9081" spans="12:12">
      <c r="L9081" s="71"/>
    </row>
    <row r="9082" spans="12:12">
      <c r="L9082" s="71"/>
    </row>
    <row r="9083" spans="12:12">
      <c r="L9083" s="71"/>
    </row>
    <row r="9084" spans="12:12">
      <c r="L9084" s="71"/>
    </row>
    <row r="9085" spans="12:12">
      <c r="L9085" s="71"/>
    </row>
    <row r="9086" spans="12:12">
      <c r="L9086" s="71"/>
    </row>
    <row r="9087" spans="12:12">
      <c r="L9087" s="71"/>
    </row>
    <row r="9088" spans="12:12">
      <c r="L9088" s="71"/>
    </row>
    <row r="9089" spans="12:12">
      <c r="L9089" s="71"/>
    </row>
    <row r="9090" spans="12:12">
      <c r="L9090" s="71"/>
    </row>
    <row r="9091" spans="12:12">
      <c r="L9091" s="71"/>
    </row>
    <row r="9092" spans="12:12">
      <c r="L9092" s="71"/>
    </row>
    <row r="9093" spans="12:12">
      <c r="L9093" s="71"/>
    </row>
    <row r="9094" spans="12:12">
      <c r="L9094" s="71"/>
    </row>
    <row r="9095" spans="12:12">
      <c r="L9095" s="71"/>
    </row>
    <row r="9096" spans="12:12">
      <c r="L9096" s="71"/>
    </row>
    <row r="9097" spans="12:12">
      <c r="L9097" s="71"/>
    </row>
    <row r="9098" spans="12:12">
      <c r="L9098" s="71"/>
    </row>
    <row r="9099" spans="12:12">
      <c r="L9099" s="71"/>
    </row>
    <row r="9100" spans="12:12">
      <c r="L9100" s="71"/>
    </row>
    <row r="9101" spans="12:12">
      <c r="L9101" s="71"/>
    </row>
    <row r="9102" spans="12:12">
      <c r="L9102" s="71"/>
    </row>
    <row r="9103" spans="12:12">
      <c r="L9103" s="71"/>
    </row>
    <row r="9104" spans="12:12">
      <c r="L9104" s="71"/>
    </row>
    <row r="9105" spans="12:12">
      <c r="L9105" s="71"/>
    </row>
    <row r="9106" spans="12:12">
      <c r="L9106" s="71"/>
    </row>
    <row r="9107" spans="12:12">
      <c r="L9107" s="71"/>
    </row>
    <row r="9108" spans="12:12">
      <c r="L9108" s="71"/>
    </row>
    <row r="9109" spans="12:12">
      <c r="L9109" s="71"/>
    </row>
    <row r="9110" spans="12:12">
      <c r="L9110" s="71"/>
    </row>
    <row r="9111" spans="12:12">
      <c r="L9111" s="71"/>
    </row>
    <row r="9112" spans="12:12">
      <c r="L9112" s="71"/>
    </row>
    <row r="9113" spans="12:12">
      <c r="L9113" s="71"/>
    </row>
    <row r="9114" spans="12:12">
      <c r="L9114" s="71"/>
    </row>
    <row r="9115" spans="12:12">
      <c r="L9115" s="71"/>
    </row>
    <row r="9116" spans="12:12">
      <c r="L9116" s="71"/>
    </row>
    <row r="9117" spans="12:12">
      <c r="L9117" s="71"/>
    </row>
    <row r="9118" spans="12:12">
      <c r="L9118" s="71"/>
    </row>
    <row r="9119" spans="12:12">
      <c r="L9119" s="71"/>
    </row>
    <row r="9120" spans="12:12">
      <c r="L9120" s="71"/>
    </row>
    <row r="9121" spans="12:12">
      <c r="L9121" s="71"/>
    </row>
    <row r="9122" spans="12:12">
      <c r="L9122" s="71"/>
    </row>
    <row r="9123" spans="12:12">
      <c r="L9123" s="71"/>
    </row>
    <row r="9124" spans="12:12">
      <c r="L9124" s="71"/>
    </row>
    <row r="9125" spans="12:12">
      <c r="L9125" s="71"/>
    </row>
    <row r="9126" spans="12:12">
      <c r="L9126" s="71"/>
    </row>
    <row r="9127" spans="12:12">
      <c r="L9127" s="71"/>
    </row>
    <row r="9128" spans="12:12">
      <c r="L9128" s="71"/>
    </row>
    <row r="9129" spans="12:12">
      <c r="L9129" s="71"/>
    </row>
    <row r="9130" spans="12:12">
      <c r="L9130" s="71"/>
    </row>
    <row r="9131" spans="12:12">
      <c r="L9131" s="71"/>
    </row>
    <row r="9132" spans="12:12">
      <c r="L9132" s="71"/>
    </row>
    <row r="9133" spans="12:12">
      <c r="L9133" s="71"/>
    </row>
    <row r="9134" spans="12:12">
      <c r="L9134" s="71"/>
    </row>
    <row r="9135" spans="12:12">
      <c r="L9135" s="71"/>
    </row>
    <row r="9136" spans="12:12">
      <c r="L9136" s="71"/>
    </row>
    <row r="9137" spans="12:12">
      <c r="L9137" s="71"/>
    </row>
    <row r="9138" spans="12:12">
      <c r="L9138" s="71"/>
    </row>
    <row r="9139" spans="12:12">
      <c r="L9139" s="71"/>
    </row>
    <row r="9140" spans="12:12">
      <c r="L9140" s="71"/>
    </row>
    <row r="9141" spans="12:12">
      <c r="L9141" s="71"/>
    </row>
    <row r="9142" spans="12:12">
      <c r="L9142" s="71"/>
    </row>
    <row r="9143" spans="12:12">
      <c r="L9143" s="71"/>
    </row>
    <row r="9144" spans="12:12">
      <c r="L9144" s="71"/>
    </row>
    <row r="9145" spans="12:12">
      <c r="L9145" s="71"/>
    </row>
    <row r="9146" spans="12:12">
      <c r="L9146" s="71"/>
    </row>
    <row r="9147" spans="12:12">
      <c r="L9147" s="71"/>
    </row>
    <row r="9148" spans="12:12">
      <c r="L9148" s="71"/>
    </row>
    <row r="9149" spans="12:12">
      <c r="L9149" s="71"/>
    </row>
    <row r="9150" spans="12:12">
      <c r="L9150" s="71"/>
    </row>
    <row r="9151" spans="12:12">
      <c r="L9151" s="71"/>
    </row>
    <row r="9152" spans="12:12">
      <c r="L9152" s="71"/>
    </row>
    <row r="9153" spans="12:12">
      <c r="L9153" s="71"/>
    </row>
    <row r="9154" spans="12:12">
      <c r="L9154" s="71"/>
    </row>
    <row r="9155" spans="12:12">
      <c r="L9155" s="71"/>
    </row>
    <row r="9156" spans="12:12">
      <c r="L9156" s="71"/>
    </row>
    <row r="9157" spans="12:12">
      <c r="L9157" s="71"/>
    </row>
    <row r="9158" spans="12:12">
      <c r="L9158" s="71"/>
    </row>
    <row r="9159" spans="12:12">
      <c r="L9159" s="71"/>
    </row>
    <row r="9160" spans="12:12">
      <c r="L9160" s="71"/>
    </row>
    <row r="9161" spans="12:12">
      <c r="L9161" s="71"/>
    </row>
    <row r="9162" spans="12:12">
      <c r="L9162" s="71"/>
    </row>
    <row r="9163" spans="12:12">
      <c r="L9163" s="71"/>
    </row>
    <row r="9164" spans="12:12">
      <c r="L9164" s="71"/>
    </row>
    <row r="9165" spans="12:12">
      <c r="L9165" s="71"/>
    </row>
    <row r="9166" spans="12:12">
      <c r="L9166" s="71"/>
    </row>
    <row r="9167" spans="12:12">
      <c r="L9167" s="71"/>
    </row>
    <row r="9168" spans="12:12">
      <c r="L9168" s="71"/>
    </row>
    <row r="9169" spans="12:12">
      <c r="L9169" s="71"/>
    </row>
    <row r="9170" spans="12:12">
      <c r="L9170" s="71"/>
    </row>
    <row r="9171" spans="12:12">
      <c r="L9171" s="71"/>
    </row>
    <row r="9172" spans="12:12">
      <c r="L9172" s="71"/>
    </row>
    <row r="9173" spans="12:12">
      <c r="L9173" s="71"/>
    </row>
    <row r="9174" spans="12:12">
      <c r="L9174" s="71"/>
    </row>
    <row r="9175" spans="12:12">
      <c r="L9175" s="71"/>
    </row>
    <row r="9176" spans="12:12">
      <c r="L9176" s="71"/>
    </row>
    <row r="9177" spans="12:12">
      <c r="L9177" s="71"/>
    </row>
    <row r="9178" spans="12:12">
      <c r="L9178" s="71"/>
    </row>
    <row r="9179" spans="12:12">
      <c r="L9179" s="71"/>
    </row>
    <row r="9180" spans="12:12">
      <c r="L9180" s="71"/>
    </row>
    <row r="9181" spans="12:12">
      <c r="L9181" s="71"/>
    </row>
    <row r="9182" spans="12:12">
      <c r="L9182" s="71"/>
    </row>
    <row r="9183" spans="12:12">
      <c r="L9183" s="71"/>
    </row>
    <row r="9184" spans="12:12">
      <c r="L9184" s="71"/>
    </row>
    <row r="9185" spans="12:12">
      <c r="L9185" s="71"/>
    </row>
    <row r="9186" spans="12:12">
      <c r="L9186" s="71"/>
    </row>
    <row r="9187" spans="12:12">
      <c r="L9187" s="71"/>
    </row>
    <row r="9188" spans="12:12">
      <c r="L9188" s="71"/>
    </row>
    <row r="9189" spans="12:12">
      <c r="L9189" s="71"/>
    </row>
    <row r="9190" spans="12:12">
      <c r="L9190" s="71"/>
    </row>
    <row r="9191" spans="12:12">
      <c r="L9191" s="71"/>
    </row>
    <row r="9192" spans="12:12">
      <c r="L9192" s="71"/>
    </row>
    <row r="9193" spans="12:12">
      <c r="L9193" s="71"/>
    </row>
    <row r="9194" spans="12:12">
      <c r="L9194" s="71"/>
    </row>
    <row r="9195" spans="12:12">
      <c r="L9195" s="71"/>
    </row>
    <row r="9196" spans="12:12">
      <c r="L9196" s="71"/>
    </row>
    <row r="9197" spans="12:12">
      <c r="L9197" s="71"/>
    </row>
    <row r="9198" spans="12:12">
      <c r="L9198" s="71"/>
    </row>
    <row r="9199" spans="12:12">
      <c r="L9199" s="71"/>
    </row>
    <row r="9200" spans="12:12">
      <c r="L9200" s="71"/>
    </row>
    <row r="9201" spans="12:12">
      <c r="L9201" s="71"/>
    </row>
    <row r="9202" spans="12:12">
      <c r="L9202" s="71"/>
    </row>
    <row r="9203" spans="12:12">
      <c r="L9203" s="71"/>
    </row>
    <row r="9204" spans="12:12">
      <c r="L9204" s="71"/>
    </row>
    <row r="9205" spans="12:12">
      <c r="L9205" s="71"/>
    </row>
    <row r="9206" spans="12:12">
      <c r="L9206" s="71"/>
    </row>
    <row r="9207" spans="12:12">
      <c r="L9207" s="71"/>
    </row>
    <row r="9208" spans="12:12">
      <c r="L9208" s="71"/>
    </row>
    <row r="9209" spans="12:12">
      <c r="L9209" s="71"/>
    </row>
    <row r="9210" spans="12:12">
      <c r="L9210" s="71"/>
    </row>
    <row r="9211" spans="12:12">
      <c r="L9211" s="71"/>
    </row>
    <row r="9212" spans="12:12">
      <c r="L9212" s="71"/>
    </row>
    <row r="9213" spans="12:12">
      <c r="L9213" s="71"/>
    </row>
    <row r="9214" spans="12:12">
      <c r="L9214" s="71"/>
    </row>
    <row r="9215" spans="12:12">
      <c r="L9215" s="71"/>
    </row>
    <row r="9216" spans="12:12">
      <c r="L9216" s="71"/>
    </row>
    <row r="9217" spans="12:12">
      <c r="L9217" s="71"/>
    </row>
    <row r="9218" spans="12:12">
      <c r="L9218" s="71"/>
    </row>
    <row r="9219" spans="12:12">
      <c r="L9219" s="71"/>
    </row>
    <row r="9220" spans="12:12">
      <c r="L9220" s="71"/>
    </row>
    <row r="9221" spans="12:12">
      <c r="L9221" s="71"/>
    </row>
    <row r="9222" spans="12:12">
      <c r="L9222" s="71"/>
    </row>
    <row r="9223" spans="12:12">
      <c r="L9223" s="71"/>
    </row>
    <row r="9224" spans="12:12">
      <c r="L9224" s="71"/>
    </row>
    <row r="9225" spans="12:12">
      <c r="L9225" s="71"/>
    </row>
    <row r="9226" spans="12:12">
      <c r="L9226" s="71"/>
    </row>
    <row r="9227" spans="12:12">
      <c r="L9227" s="71"/>
    </row>
    <row r="9228" spans="12:12">
      <c r="L9228" s="71"/>
    </row>
    <row r="9229" spans="12:12">
      <c r="L9229" s="71"/>
    </row>
    <row r="9230" spans="12:12">
      <c r="L9230" s="71"/>
    </row>
    <row r="9231" spans="12:12">
      <c r="L9231" s="71"/>
    </row>
    <row r="9232" spans="12:12">
      <c r="L9232" s="71"/>
    </row>
    <row r="9233" spans="12:12">
      <c r="L9233" s="71"/>
    </row>
    <row r="9234" spans="12:12">
      <c r="L9234" s="71"/>
    </row>
    <row r="9235" spans="12:12">
      <c r="L9235" s="71"/>
    </row>
    <row r="9236" spans="12:12">
      <c r="L9236" s="71"/>
    </row>
    <row r="9237" spans="12:12">
      <c r="L9237" s="71"/>
    </row>
    <row r="9238" spans="12:12">
      <c r="L9238" s="71"/>
    </row>
    <row r="9239" spans="12:12">
      <c r="L9239" s="71"/>
    </row>
    <row r="9240" spans="12:12">
      <c r="L9240" s="71"/>
    </row>
    <row r="9241" spans="12:12">
      <c r="L9241" s="71"/>
    </row>
    <row r="9242" spans="12:12">
      <c r="L9242" s="71"/>
    </row>
    <row r="9243" spans="12:12">
      <c r="L9243" s="71"/>
    </row>
    <row r="9244" spans="12:12">
      <c r="L9244" s="71"/>
    </row>
    <row r="9245" spans="12:12">
      <c r="L9245" s="71"/>
    </row>
    <row r="9246" spans="12:12">
      <c r="L9246" s="71"/>
    </row>
    <row r="9247" spans="12:12">
      <c r="L9247" s="71"/>
    </row>
    <row r="9248" spans="12:12">
      <c r="L9248" s="71"/>
    </row>
    <row r="9249" spans="12:12">
      <c r="L9249" s="71"/>
    </row>
    <row r="9250" spans="12:12">
      <c r="L9250" s="71"/>
    </row>
    <row r="9251" spans="12:12">
      <c r="L9251" s="71"/>
    </row>
    <row r="9252" spans="12:12">
      <c r="L9252" s="71"/>
    </row>
    <row r="9253" spans="12:12">
      <c r="L9253" s="71"/>
    </row>
    <row r="9254" spans="12:12">
      <c r="L9254" s="71"/>
    </row>
    <row r="9255" spans="12:12">
      <c r="L9255" s="71"/>
    </row>
    <row r="9256" spans="12:12">
      <c r="L9256" s="71"/>
    </row>
    <row r="9257" spans="12:12">
      <c r="L9257" s="71"/>
    </row>
    <row r="9258" spans="12:12">
      <c r="L9258" s="71"/>
    </row>
    <row r="9259" spans="12:12">
      <c r="L9259" s="71"/>
    </row>
    <row r="9260" spans="12:12">
      <c r="L9260" s="71"/>
    </row>
    <row r="9261" spans="12:12">
      <c r="L9261" s="71"/>
    </row>
    <row r="9262" spans="12:12">
      <c r="L9262" s="71"/>
    </row>
    <row r="9263" spans="12:12">
      <c r="L9263" s="71"/>
    </row>
    <row r="9264" spans="12:12">
      <c r="L9264" s="71"/>
    </row>
    <row r="9265" spans="12:12">
      <c r="L9265" s="71"/>
    </row>
    <row r="9266" spans="12:12">
      <c r="L9266" s="71"/>
    </row>
    <row r="9267" spans="12:12">
      <c r="L9267" s="71"/>
    </row>
    <row r="9268" spans="12:12">
      <c r="L9268" s="71"/>
    </row>
    <row r="9269" spans="12:12">
      <c r="L9269" s="71"/>
    </row>
    <row r="9270" spans="12:12">
      <c r="L9270" s="71"/>
    </row>
    <row r="9271" spans="12:12">
      <c r="L9271" s="71"/>
    </row>
    <row r="9272" spans="12:12">
      <c r="L9272" s="71"/>
    </row>
    <row r="9273" spans="12:12">
      <c r="L9273" s="71"/>
    </row>
    <row r="9274" spans="12:12">
      <c r="L9274" s="71"/>
    </row>
    <row r="9275" spans="12:12">
      <c r="L9275" s="71"/>
    </row>
    <row r="9276" spans="12:12">
      <c r="L9276" s="71"/>
    </row>
    <row r="9277" spans="12:12">
      <c r="L9277" s="71"/>
    </row>
    <row r="9278" spans="12:12">
      <c r="L9278" s="71"/>
    </row>
    <row r="9279" spans="12:12">
      <c r="L9279" s="71"/>
    </row>
    <row r="9280" spans="12:12">
      <c r="L9280" s="71"/>
    </row>
    <row r="9281" spans="12:12">
      <c r="L9281" s="71"/>
    </row>
    <row r="9282" spans="12:12">
      <c r="L9282" s="71"/>
    </row>
    <row r="9283" spans="12:12">
      <c r="L9283" s="71"/>
    </row>
    <row r="9284" spans="12:12">
      <c r="L9284" s="71"/>
    </row>
    <row r="9285" spans="12:12">
      <c r="L9285" s="71"/>
    </row>
    <row r="9286" spans="12:12">
      <c r="L9286" s="71"/>
    </row>
    <row r="9287" spans="12:12">
      <c r="L9287" s="71"/>
    </row>
    <row r="9288" spans="12:12">
      <c r="L9288" s="71"/>
    </row>
    <row r="9289" spans="12:12">
      <c r="L9289" s="71"/>
    </row>
    <row r="9290" spans="12:12">
      <c r="L9290" s="71"/>
    </row>
    <row r="9291" spans="12:12">
      <c r="L9291" s="71"/>
    </row>
    <row r="9292" spans="12:12">
      <c r="L9292" s="71"/>
    </row>
    <row r="9293" spans="12:12">
      <c r="L9293" s="71"/>
    </row>
    <row r="9294" spans="12:12">
      <c r="L9294" s="71"/>
    </row>
    <row r="9295" spans="12:12">
      <c r="L9295" s="71"/>
    </row>
    <row r="9296" spans="12:12">
      <c r="L9296" s="71"/>
    </row>
    <row r="9297" spans="12:12">
      <c r="L9297" s="71"/>
    </row>
    <row r="9298" spans="12:12">
      <c r="L9298" s="71"/>
    </row>
    <row r="9299" spans="12:12">
      <c r="L9299" s="71"/>
    </row>
    <row r="9300" spans="12:12">
      <c r="L9300" s="71"/>
    </row>
    <row r="9301" spans="12:12">
      <c r="L9301" s="71"/>
    </row>
    <row r="9302" spans="12:12">
      <c r="L9302" s="71"/>
    </row>
    <row r="9303" spans="12:12">
      <c r="L9303" s="71"/>
    </row>
    <row r="9304" spans="12:12">
      <c r="L9304" s="71"/>
    </row>
    <row r="9305" spans="12:12">
      <c r="L9305" s="71"/>
    </row>
    <row r="9306" spans="12:12">
      <c r="L9306" s="71"/>
    </row>
    <row r="9307" spans="12:12">
      <c r="L9307" s="71"/>
    </row>
    <row r="9308" spans="12:12">
      <c r="L9308" s="71"/>
    </row>
    <row r="9309" spans="12:12">
      <c r="L9309" s="71"/>
    </row>
    <row r="9310" spans="12:12">
      <c r="L9310" s="71"/>
    </row>
    <row r="9311" spans="12:12">
      <c r="L9311" s="71"/>
    </row>
    <row r="9312" spans="12:12">
      <c r="L9312" s="71"/>
    </row>
    <row r="9313" spans="12:12">
      <c r="L9313" s="71"/>
    </row>
    <row r="9314" spans="12:12">
      <c r="L9314" s="71"/>
    </row>
    <row r="9315" spans="12:12">
      <c r="L9315" s="71"/>
    </row>
    <row r="9316" spans="12:12">
      <c r="L9316" s="71"/>
    </row>
    <row r="9317" spans="12:12">
      <c r="L9317" s="71"/>
    </row>
    <row r="9318" spans="12:12">
      <c r="L9318" s="71"/>
    </row>
    <row r="9319" spans="12:12">
      <c r="L9319" s="71"/>
    </row>
    <row r="9320" spans="12:12">
      <c r="L9320" s="71"/>
    </row>
    <row r="9321" spans="12:12">
      <c r="L9321" s="71"/>
    </row>
    <row r="9322" spans="12:12">
      <c r="L9322" s="71"/>
    </row>
    <row r="9323" spans="12:12">
      <c r="L9323" s="71"/>
    </row>
    <row r="9324" spans="12:12">
      <c r="L9324" s="71"/>
    </row>
    <row r="9325" spans="12:12">
      <c r="L9325" s="71"/>
    </row>
    <row r="9326" spans="12:12">
      <c r="L9326" s="71"/>
    </row>
    <row r="9327" spans="12:12">
      <c r="L9327" s="71"/>
    </row>
    <row r="9328" spans="12:12">
      <c r="L9328" s="71"/>
    </row>
    <row r="9329" spans="12:12">
      <c r="L9329" s="71"/>
    </row>
    <row r="9330" spans="12:12">
      <c r="L9330" s="71"/>
    </row>
    <row r="9331" spans="12:12">
      <c r="L9331" s="71"/>
    </row>
    <row r="9332" spans="12:12">
      <c r="L9332" s="71"/>
    </row>
    <row r="9333" spans="12:12">
      <c r="L9333" s="71"/>
    </row>
    <row r="9334" spans="12:12">
      <c r="L9334" s="71"/>
    </row>
    <row r="9335" spans="12:12">
      <c r="L9335" s="71"/>
    </row>
    <row r="9336" spans="12:12">
      <c r="L9336" s="71"/>
    </row>
    <row r="9337" spans="12:12">
      <c r="L9337" s="71"/>
    </row>
    <row r="9338" spans="12:12">
      <c r="L9338" s="71"/>
    </row>
    <row r="9339" spans="12:12">
      <c r="L9339" s="71"/>
    </row>
    <row r="9340" spans="12:12">
      <c r="L9340" s="71"/>
    </row>
    <row r="9341" spans="12:12">
      <c r="L9341" s="71"/>
    </row>
    <row r="9342" spans="12:12">
      <c r="L9342" s="71"/>
    </row>
    <row r="9343" spans="12:12">
      <c r="L9343" s="71"/>
    </row>
    <row r="9344" spans="12:12">
      <c r="L9344" s="71"/>
    </row>
    <row r="9345" spans="12:12">
      <c r="L9345" s="71"/>
    </row>
    <row r="9346" spans="12:12">
      <c r="L9346" s="71"/>
    </row>
    <row r="9347" spans="12:12">
      <c r="L9347" s="71"/>
    </row>
    <row r="9348" spans="12:12">
      <c r="L9348" s="71"/>
    </row>
    <row r="9349" spans="12:12">
      <c r="L9349" s="71"/>
    </row>
    <row r="9350" spans="12:12">
      <c r="L9350" s="71"/>
    </row>
    <row r="9351" spans="12:12">
      <c r="L9351" s="71"/>
    </row>
    <row r="9352" spans="12:12">
      <c r="L9352" s="71"/>
    </row>
    <row r="9353" spans="12:12">
      <c r="L9353" s="71"/>
    </row>
    <row r="9354" spans="12:12">
      <c r="L9354" s="71"/>
    </row>
    <row r="9355" spans="12:12">
      <c r="L9355" s="71"/>
    </row>
    <row r="9356" spans="12:12">
      <c r="L9356" s="71"/>
    </row>
    <row r="9357" spans="12:12">
      <c r="L9357" s="71"/>
    </row>
    <row r="9358" spans="12:12">
      <c r="L9358" s="71"/>
    </row>
    <row r="9359" spans="12:12">
      <c r="L9359" s="71"/>
    </row>
    <row r="9360" spans="12:12">
      <c r="L9360" s="71"/>
    </row>
    <row r="9361" spans="12:12">
      <c r="L9361" s="71"/>
    </row>
    <row r="9362" spans="12:12">
      <c r="L9362" s="71"/>
    </row>
    <row r="9363" spans="12:12">
      <c r="L9363" s="71"/>
    </row>
    <row r="9364" spans="12:12">
      <c r="L9364" s="71"/>
    </row>
    <row r="9365" spans="12:12">
      <c r="L9365" s="71"/>
    </row>
    <row r="9366" spans="12:12">
      <c r="L9366" s="71"/>
    </row>
    <row r="9367" spans="12:12">
      <c r="L9367" s="71"/>
    </row>
    <row r="9368" spans="12:12">
      <c r="L9368" s="71"/>
    </row>
    <row r="9369" spans="12:12">
      <c r="L9369" s="71"/>
    </row>
    <row r="9370" spans="12:12">
      <c r="L9370" s="71"/>
    </row>
    <row r="9371" spans="12:12">
      <c r="L9371" s="71"/>
    </row>
    <row r="9372" spans="12:12">
      <c r="L9372" s="71"/>
    </row>
    <row r="9373" spans="12:12">
      <c r="L9373" s="71"/>
    </row>
    <row r="9374" spans="12:12">
      <c r="L9374" s="71"/>
    </row>
    <row r="9375" spans="12:12">
      <c r="L9375" s="71"/>
    </row>
    <row r="9376" spans="12:12">
      <c r="L9376" s="71"/>
    </row>
    <row r="9377" spans="12:12">
      <c r="L9377" s="71"/>
    </row>
    <row r="9378" spans="12:12">
      <c r="L9378" s="71"/>
    </row>
    <row r="9379" spans="12:12">
      <c r="L9379" s="71"/>
    </row>
    <row r="9380" spans="12:12">
      <c r="L9380" s="71"/>
    </row>
    <row r="9381" spans="12:12">
      <c r="L9381" s="71"/>
    </row>
    <row r="9382" spans="12:12">
      <c r="L9382" s="71"/>
    </row>
    <row r="9383" spans="12:12">
      <c r="L9383" s="71"/>
    </row>
    <row r="9384" spans="12:12">
      <c r="L9384" s="71"/>
    </row>
    <row r="9385" spans="12:12">
      <c r="L9385" s="71"/>
    </row>
    <row r="9386" spans="12:12">
      <c r="L9386" s="71"/>
    </row>
    <row r="9387" spans="12:12">
      <c r="L9387" s="71"/>
    </row>
    <row r="9388" spans="12:12">
      <c r="L9388" s="71"/>
    </row>
    <row r="9389" spans="12:12">
      <c r="L9389" s="71"/>
    </row>
    <row r="9390" spans="12:12">
      <c r="L9390" s="71"/>
    </row>
    <row r="9391" spans="12:12">
      <c r="L9391" s="71"/>
    </row>
    <row r="9392" spans="12:12">
      <c r="L9392" s="71"/>
    </row>
    <row r="9393" spans="12:12">
      <c r="L9393" s="71"/>
    </row>
    <row r="9394" spans="12:12">
      <c r="L9394" s="71"/>
    </row>
    <row r="9395" spans="12:12">
      <c r="L9395" s="71"/>
    </row>
    <row r="9396" spans="12:12">
      <c r="L9396" s="71"/>
    </row>
    <row r="9397" spans="12:12">
      <c r="L9397" s="71"/>
    </row>
    <row r="9398" spans="12:12">
      <c r="L9398" s="71"/>
    </row>
    <row r="9399" spans="12:12">
      <c r="L9399" s="71"/>
    </row>
    <row r="9400" spans="12:12">
      <c r="L9400" s="71"/>
    </row>
    <row r="9401" spans="12:12">
      <c r="L9401" s="71"/>
    </row>
    <row r="9402" spans="12:12">
      <c r="L9402" s="71"/>
    </row>
    <row r="9403" spans="12:12">
      <c r="L9403" s="71"/>
    </row>
    <row r="9404" spans="12:12">
      <c r="L9404" s="71"/>
    </row>
    <row r="9405" spans="12:12">
      <c r="L9405" s="71"/>
    </row>
    <row r="9406" spans="12:12">
      <c r="L9406" s="71"/>
    </row>
    <row r="9407" spans="12:12">
      <c r="L9407" s="71"/>
    </row>
    <row r="9408" spans="12:12">
      <c r="L9408" s="71"/>
    </row>
    <row r="9409" spans="12:12">
      <c r="L9409" s="71"/>
    </row>
    <row r="9410" spans="12:12">
      <c r="L9410" s="71"/>
    </row>
    <row r="9411" spans="12:12">
      <c r="L9411" s="71"/>
    </row>
    <row r="9412" spans="12:12">
      <c r="L9412" s="71"/>
    </row>
    <row r="9413" spans="12:12">
      <c r="L9413" s="71"/>
    </row>
    <row r="9414" spans="12:12">
      <c r="L9414" s="71"/>
    </row>
    <row r="9415" spans="12:12">
      <c r="L9415" s="71"/>
    </row>
    <row r="9416" spans="12:12">
      <c r="L9416" s="71"/>
    </row>
    <row r="9417" spans="12:12">
      <c r="L9417" s="71"/>
    </row>
    <row r="9418" spans="12:12">
      <c r="L9418" s="71"/>
    </row>
    <row r="9419" spans="12:12">
      <c r="L9419" s="71"/>
    </row>
    <row r="9420" spans="12:12">
      <c r="L9420" s="71"/>
    </row>
    <row r="9421" spans="12:12">
      <c r="L9421" s="71"/>
    </row>
    <row r="9422" spans="12:12">
      <c r="L9422" s="71"/>
    </row>
    <row r="9423" spans="12:12">
      <c r="L9423" s="71"/>
    </row>
    <row r="9424" spans="12:12">
      <c r="L9424" s="71"/>
    </row>
    <row r="9425" spans="12:12">
      <c r="L9425" s="71"/>
    </row>
    <row r="9426" spans="12:12">
      <c r="L9426" s="71"/>
    </row>
    <row r="9427" spans="12:12">
      <c r="L9427" s="71"/>
    </row>
    <row r="9428" spans="12:12">
      <c r="L9428" s="71"/>
    </row>
    <row r="9429" spans="12:12">
      <c r="L9429" s="71"/>
    </row>
    <row r="9430" spans="12:12">
      <c r="L9430" s="71"/>
    </row>
    <row r="9431" spans="12:12">
      <c r="L9431" s="71"/>
    </row>
    <row r="9432" spans="12:12">
      <c r="L9432" s="71"/>
    </row>
    <row r="9433" spans="12:12">
      <c r="L9433" s="71"/>
    </row>
    <row r="9434" spans="12:12">
      <c r="L9434" s="71"/>
    </row>
    <row r="9435" spans="12:12">
      <c r="L9435" s="71"/>
    </row>
    <row r="9436" spans="12:12">
      <c r="L9436" s="71"/>
    </row>
    <row r="9437" spans="12:12">
      <c r="L9437" s="71"/>
    </row>
    <row r="9438" spans="12:12">
      <c r="L9438" s="71"/>
    </row>
    <row r="9439" spans="12:12">
      <c r="L9439" s="71"/>
    </row>
    <row r="9440" spans="12:12">
      <c r="L9440" s="71"/>
    </row>
    <row r="9441" spans="12:12">
      <c r="L9441" s="71"/>
    </row>
    <row r="9442" spans="12:12">
      <c r="L9442" s="71"/>
    </row>
    <row r="9443" spans="12:12">
      <c r="L9443" s="71"/>
    </row>
    <row r="9444" spans="12:12">
      <c r="L9444" s="71"/>
    </row>
    <row r="9445" spans="12:12">
      <c r="L9445" s="71"/>
    </row>
    <row r="9446" spans="12:12">
      <c r="L9446" s="71"/>
    </row>
    <row r="9447" spans="12:12">
      <c r="L9447" s="71"/>
    </row>
    <row r="9448" spans="12:12">
      <c r="L9448" s="71"/>
    </row>
    <row r="9449" spans="12:12">
      <c r="L9449" s="71"/>
    </row>
    <row r="9450" spans="12:12">
      <c r="L9450" s="71"/>
    </row>
    <row r="9451" spans="12:12">
      <c r="L9451" s="71"/>
    </row>
    <row r="9452" spans="12:12">
      <c r="L9452" s="71"/>
    </row>
    <row r="9453" spans="12:12">
      <c r="L9453" s="71"/>
    </row>
    <row r="9454" spans="12:12">
      <c r="L9454" s="71"/>
    </row>
    <row r="9455" spans="12:12">
      <c r="L9455" s="71"/>
    </row>
    <row r="9456" spans="12:12">
      <c r="L9456" s="71"/>
    </row>
    <row r="9457" spans="12:12">
      <c r="L9457" s="71"/>
    </row>
    <row r="9458" spans="12:12">
      <c r="L9458" s="71"/>
    </row>
    <row r="9459" spans="12:12">
      <c r="L9459" s="71"/>
    </row>
    <row r="9460" spans="12:12">
      <c r="L9460" s="71"/>
    </row>
    <row r="9461" spans="12:12">
      <c r="L9461" s="71"/>
    </row>
    <row r="9462" spans="12:12">
      <c r="L9462" s="71"/>
    </row>
    <row r="9463" spans="12:12">
      <c r="L9463" s="71"/>
    </row>
    <row r="9464" spans="12:12">
      <c r="L9464" s="71"/>
    </row>
    <row r="9465" spans="12:12">
      <c r="L9465" s="71"/>
    </row>
    <row r="9466" spans="12:12">
      <c r="L9466" s="71"/>
    </row>
    <row r="9467" spans="12:12">
      <c r="L9467" s="71"/>
    </row>
    <row r="9468" spans="12:12">
      <c r="L9468" s="71"/>
    </row>
    <row r="9469" spans="12:12">
      <c r="L9469" s="71"/>
    </row>
    <row r="9470" spans="12:12">
      <c r="L9470" s="71"/>
    </row>
    <row r="9471" spans="12:12">
      <c r="L9471" s="71"/>
    </row>
    <row r="9472" spans="12:12">
      <c r="L9472" s="71"/>
    </row>
    <row r="9473" spans="12:12">
      <c r="L9473" s="71"/>
    </row>
    <row r="9474" spans="12:12">
      <c r="L9474" s="71"/>
    </row>
    <row r="9475" spans="12:12">
      <c r="L9475" s="71"/>
    </row>
    <row r="9476" spans="12:12">
      <c r="L9476" s="71"/>
    </row>
    <row r="9477" spans="12:12">
      <c r="L9477" s="71"/>
    </row>
    <row r="9478" spans="12:12">
      <c r="L9478" s="71"/>
    </row>
    <row r="9479" spans="12:12">
      <c r="L9479" s="71"/>
    </row>
    <row r="9480" spans="12:12">
      <c r="L9480" s="71"/>
    </row>
    <row r="9481" spans="12:12">
      <c r="L9481" s="71"/>
    </row>
    <row r="9482" spans="12:12">
      <c r="L9482" s="71"/>
    </row>
    <row r="9483" spans="12:12">
      <c r="L9483" s="71"/>
    </row>
    <row r="9484" spans="12:12">
      <c r="L9484" s="71"/>
    </row>
    <row r="9485" spans="12:12">
      <c r="L9485" s="71"/>
    </row>
    <row r="9486" spans="12:12">
      <c r="L9486" s="71"/>
    </row>
    <row r="9487" spans="12:12">
      <c r="L9487" s="71"/>
    </row>
    <row r="9488" spans="12:12">
      <c r="L9488" s="71"/>
    </row>
    <row r="9489" spans="12:12">
      <c r="L9489" s="71"/>
    </row>
    <row r="9490" spans="12:12">
      <c r="L9490" s="71"/>
    </row>
    <row r="9491" spans="12:12">
      <c r="L9491" s="71"/>
    </row>
    <row r="9492" spans="12:12">
      <c r="L9492" s="71"/>
    </row>
    <row r="9493" spans="12:12">
      <c r="L9493" s="71"/>
    </row>
    <row r="9494" spans="12:12">
      <c r="L9494" s="71"/>
    </row>
    <row r="9495" spans="12:12">
      <c r="L9495" s="71"/>
    </row>
    <row r="9496" spans="12:12">
      <c r="L9496" s="71"/>
    </row>
    <row r="9497" spans="12:12">
      <c r="L9497" s="71"/>
    </row>
    <row r="9498" spans="12:12">
      <c r="L9498" s="71"/>
    </row>
    <row r="9499" spans="12:12">
      <c r="L9499" s="71"/>
    </row>
    <row r="9500" spans="12:12">
      <c r="L9500" s="71"/>
    </row>
    <row r="9501" spans="12:12">
      <c r="L9501" s="71"/>
    </row>
    <row r="9502" spans="12:12">
      <c r="L9502" s="71"/>
    </row>
    <row r="9503" spans="12:12">
      <c r="L9503" s="71"/>
    </row>
    <row r="9504" spans="12:12">
      <c r="L9504" s="71"/>
    </row>
    <row r="9505" spans="12:12">
      <c r="L9505" s="71"/>
    </row>
    <row r="9506" spans="12:12">
      <c r="L9506" s="71"/>
    </row>
    <row r="9507" spans="12:12">
      <c r="L9507" s="71"/>
    </row>
    <row r="9508" spans="12:12">
      <c r="L9508" s="71"/>
    </row>
    <row r="9509" spans="12:12">
      <c r="L9509" s="71"/>
    </row>
    <row r="9510" spans="12:12">
      <c r="L9510" s="71"/>
    </row>
    <row r="9511" spans="12:12">
      <c r="L9511" s="71"/>
    </row>
    <row r="9512" spans="12:12">
      <c r="L9512" s="71"/>
    </row>
    <row r="9513" spans="12:12">
      <c r="L9513" s="71"/>
    </row>
    <row r="9514" spans="12:12">
      <c r="L9514" s="71"/>
    </row>
    <row r="9515" spans="12:12">
      <c r="L9515" s="71"/>
    </row>
    <row r="9516" spans="12:12">
      <c r="L9516" s="71"/>
    </row>
    <row r="9517" spans="12:12">
      <c r="L9517" s="71"/>
    </row>
    <row r="9518" spans="12:12">
      <c r="L9518" s="71"/>
    </row>
    <row r="9519" spans="12:12">
      <c r="L9519" s="71"/>
    </row>
    <row r="9520" spans="12:12">
      <c r="L9520" s="71"/>
    </row>
    <row r="9521" spans="12:12">
      <c r="L9521" s="71"/>
    </row>
    <row r="9522" spans="12:12">
      <c r="L9522" s="71"/>
    </row>
    <row r="9523" spans="12:12">
      <c r="L9523" s="71"/>
    </row>
    <row r="9524" spans="12:12">
      <c r="L9524" s="71"/>
    </row>
    <row r="9525" spans="12:12">
      <c r="L9525" s="71"/>
    </row>
    <row r="9526" spans="12:12">
      <c r="L9526" s="71"/>
    </row>
    <row r="9527" spans="12:12">
      <c r="L9527" s="71"/>
    </row>
    <row r="9528" spans="12:12">
      <c r="L9528" s="71"/>
    </row>
    <row r="9529" spans="12:12">
      <c r="L9529" s="71"/>
    </row>
    <row r="9530" spans="12:12">
      <c r="L9530" s="71"/>
    </row>
    <row r="9531" spans="12:12">
      <c r="L9531" s="71"/>
    </row>
    <row r="9532" spans="12:12">
      <c r="L9532" s="71"/>
    </row>
    <row r="9533" spans="12:12">
      <c r="L9533" s="71"/>
    </row>
    <row r="9534" spans="12:12">
      <c r="L9534" s="71"/>
    </row>
    <row r="9535" spans="12:12">
      <c r="L9535" s="71"/>
    </row>
    <row r="9536" spans="12:12">
      <c r="L9536" s="71"/>
    </row>
    <row r="9537" spans="12:12">
      <c r="L9537" s="71"/>
    </row>
    <row r="9538" spans="12:12">
      <c r="L9538" s="71"/>
    </row>
    <row r="9539" spans="12:12">
      <c r="L9539" s="71"/>
    </row>
    <row r="9540" spans="12:12">
      <c r="L9540" s="71"/>
    </row>
    <row r="9541" spans="12:12">
      <c r="L9541" s="71"/>
    </row>
    <row r="9542" spans="12:12">
      <c r="L9542" s="71"/>
    </row>
    <row r="9543" spans="12:12">
      <c r="L9543" s="71"/>
    </row>
    <row r="9544" spans="12:12">
      <c r="L9544" s="71"/>
    </row>
    <row r="9545" spans="12:12">
      <c r="L9545" s="71"/>
    </row>
    <row r="9546" spans="12:12">
      <c r="L9546" s="71"/>
    </row>
    <row r="9547" spans="12:12">
      <c r="L9547" s="71"/>
    </row>
    <row r="9548" spans="12:12">
      <c r="L9548" s="71"/>
    </row>
    <row r="9549" spans="12:12">
      <c r="L9549" s="71"/>
    </row>
    <row r="9550" spans="12:12">
      <c r="L9550" s="71"/>
    </row>
    <row r="9551" spans="12:12">
      <c r="L9551" s="71"/>
    </row>
    <row r="9552" spans="12:12">
      <c r="L9552" s="71"/>
    </row>
    <row r="9553" spans="12:12">
      <c r="L9553" s="71"/>
    </row>
    <row r="9554" spans="12:12">
      <c r="L9554" s="71"/>
    </row>
    <row r="9555" spans="12:12">
      <c r="L9555" s="71"/>
    </row>
    <row r="9556" spans="12:12">
      <c r="L9556" s="71"/>
    </row>
    <row r="9557" spans="12:12">
      <c r="L9557" s="71"/>
    </row>
    <row r="9558" spans="12:12">
      <c r="L9558" s="71"/>
    </row>
    <row r="9559" spans="12:12">
      <c r="L9559" s="71"/>
    </row>
    <row r="9560" spans="12:12">
      <c r="L9560" s="71"/>
    </row>
    <row r="9561" spans="12:12">
      <c r="L9561" s="71"/>
    </row>
    <row r="9562" spans="12:12">
      <c r="L9562" s="71"/>
    </row>
    <row r="9563" spans="12:12">
      <c r="L9563" s="71"/>
    </row>
    <row r="9564" spans="12:12">
      <c r="L9564" s="71"/>
    </row>
    <row r="9565" spans="12:12">
      <c r="L9565" s="71"/>
    </row>
    <row r="9566" spans="12:12">
      <c r="L9566" s="71"/>
    </row>
    <row r="9567" spans="12:12">
      <c r="L9567" s="71"/>
    </row>
    <row r="9568" spans="12:12">
      <c r="L9568" s="71"/>
    </row>
    <row r="9569" spans="12:12">
      <c r="L9569" s="71"/>
    </row>
    <row r="9570" spans="12:12">
      <c r="L9570" s="71"/>
    </row>
    <row r="9571" spans="12:12">
      <c r="L9571" s="71"/>
    </row>
    <row r="9572" spans="12:12">
      <c r="L9572" s="71"/>
    </row>
    <row r="9573" spans="12:12">
      <c r="L9573" s="71"/>
    </row>
    <row r="9574" spans="12:12">
      <c r="L9574" s="71"/>
    </row>
    <row r="9575" spans="12:12">
      <c r="L9575" s="71"/>
    </row>
    <row r="9576" spans="12:12">
      <c r="L9576" s="71"/>
    </row>
    <row r="9577" spans="12:12">
      <c r="L9577" s="71"/>
    </row>
    <row r="9578" spans="12:12">
      <c r="L9578" s="71"/>
    </row>
    <row r="9579" spans="12:12">
      <c r="L9579" s="71"/>
    </row>
    <row r="9580" spans="12:12">
      <c r="L9580" s="71"/>
    </row>
    <row r="9581" spans="12:12">
      <c r="L9581" s="71"/>
    </row>
    <row r="9582" spans="12:12">
      <c r="L9582" s="71"/>
    </row>
    <row r="9583" spans="12:12">
      <c r="L9583" s="71"/>
    </row>
    <row r="9584" spans="12:12">
      <c r="L9584" s="71"/>
    </row>
    <row r="9585" spans="12:12">
      <c r="L9585" s="71"/>
    </row>
    <row r="9586" spans="12:12">
      <c r="L9586" s="71"/>
    </row>
    <row r="9587" spans="12:12">
      <c r="L9587" s="71"/>
    </row>
    <row r="9588" spans="12:12">
      <c r="L9588" s="71"/>
    </row>
    <row r="9589" spans="12:12">
      <c r="L9589" s="71"/>
    </row>
    <row r="9590" spans="12:12">
      <c r="L9590" s="71"/>
    </row>
    <row r="9591" spans="12:12">
      <c r="L9591" s="71"/>
    </row>
    <row r="9592" spans="12:12">
      <c r="L9592" s="71"/>
    </row>
    <row r="9593" spans="12:12">
      <c r="L9593" s="71"/>
    </row>
    <row r="9594" spans="12:12">
      <c r="L9594" s="71"/>
    </row>
    <row r="9595" spans="12:12">
      <c r="L9595" s="71"/>
    </row>
    <row r="9596" spans="12:12">
      <c r="L9596" s="71"/>
    </row>
    <row r="9597" spans="12:12">
      <c r="L9597" s="71"/>
    </row>
    <row r="9598" spans="12:12">
      <c r="L9598" s="71"/>
    </row>
    <row r="9599" spans="12:12">
      <c r="L9599" s="71"/>
    </row>
    <row r="9600" spans="12:12">
      <c r="L9600" s="71"/>
    </row>
    <row r="9601" spans="12:12">
      <c r="L9601" s="71"/>
    </row>
    <row r="9602" spans="12:12">
      <c r="L9602" s="71"/>
    </row>
    <row r="9603" spans="12:12">
      <c r="L9603" s="71"/>
    </row>
    <row r="9604" spans="12:12">
      <c r="L9604" s="71"/>
    </row>
    <row r="9605" spans="12:12">
      <c r="L9605" s="71"/>
    </row>
    <row r="9606" spans="12:12">
      <c r="L9606" s="71"/>
    </row>
    <row r="9607" spans="12:12">
      <c r="L9607" s="71"/>
    </row>
    <row r="9608" spans="12:12">
      <c r="L9608" s="71"/>
    </row>
    <row r="9609" spans="12:12">
      <c r="L9609" s="71"/>
    </row>
    <row r="9610" spans="12:12">
      <c r="L9610" s="71"/>
    </row>
    <row r="9611" spans="12:12">
      <c r="L9611" s="71"/>
    </row>
    <row r="9612" spans="12:12">
      <c r="L9612" s="71"/>
    </row>
    <row r="9613" spans="12:12">
      <c r="L9613" s="71"/>
    </row>
    <row r="9614" spans="12:12">
      <c r="L9614" s="71"/>
    </row>
    <row r="9615" spans="12:12">
      <c r="L9615" s="71"/>
    </row>
    <row r="9616" spans="12:12">
      <c r="L9616" s="71"/>
    </row>
    <row r="9617" spans="12:12">
      <c r="L9617" s="71"/>
    </row>
    <row r="9618" spans="12:12">
      <c r="L9618" s="71"/>
    </row>
    <row r="9619" spans="12:12">
      <c r="L9619" s="71"/>
    </row>
    <row r="9620" spans="12:12">
      <c r="L9620" s="71"/>
    </row>
    <row r="9621" spans="12:12">
      <c r="L9621" s="71"/>
    </row>
    <row r="9622" spans="12:12">
      <c r="L9622" s="71"/>
    </row>
    <row r="9623" spans="12:12">
      <c r="L9623" s="71"/>
    </row>
    <row r="9624" spans="12:12">
      <c r="L9624" s="71"/>
    </row>
    <row r="9625" spans="12:12">
      <c r="L9625" s="71"/>
    </row>
    <row r="9626" spans="12:12">
      <c r="L9626" s="71"/>
    </row>
    <row r="9627" spans="12:12">
      <c r="L9627" s="71"/>
    </row>
    <row r="9628" spans="12:12">
      <c r="L9628" s="71"/>
    </row>
    <row r="9629" spans="12:12">
      <c r="L9629" s="71"/>
    </row>
    <row r="9630" spans="12:12">
      <c r="L9630" s="71"/>
    </row>
    <row r="9631" spans="12:12">
      <c r="L9631" s="71"/>
    </row>
    <row r="9632" spans="12:12">
      <c r="L9632" s="71"/>
    </row>
    <row r="9633" spans="12:12">
      <c r="L9633" s="71"/>
    </row>
    <row r="9634" spans="12:12">
      <c r="L9634" s="71"/>
    </row>
    <row r="9635" spans="12:12">
      <c r="L9635" s="71"/>
    </row>
    <row r="9636" spans="12:12">
      <c r="L9636" s="71"/>
    </row>
    <row r="9637" spans="12:12">
      <c r="L9637" s="71"/>
    </row>
    <row r="9638" spans="12:12">
      <c r="L9638" s="71"/>
    </row>
    <row r="9639" spans="12:12">
      <c r="L9639" s="71"/>
    </row>
    <row r="9640" spans="12:12">
      <c r="L9640" s="71"/>
    </row>
    <row r="9641" spans="12:12">
      <c r="L9641" s="71"/>
    </row>
    <row r="9642" spans="12:12">
      <c r="L9642" s="71"/>
    </row>
    <row r="9643" spans="12:12">
      <c r="L9643" s="71"/>
    </row>
    <row r="9644" spans="12:12">
      <c r="L9644" s="71"/>
    </row>
    <row r="9645" spans="12:12">
      <c r="L9645" s="71"/>
    </row>
    <row r="9646" spans="12:12">
      <c r="L9646" s="71"/>
    </row>
    <row r="9647" spans="12:12">
      <c r="L9647" s="71"/>
    </row>
    <row r="9648" spans="12:12">
      <c r="L9648" s="71"/>
    </row>
    <row r="9649" spans="12:12">
      <c r="L9649" s="71"/>
    </row>
    <row r="9650" spans="12:12">
      <c r="L9650" s="71"/>
    </row>
    <row r="9651" spans="12:12">
      <c r="L9651" s="71"/>
    </row>
    <row r="9652" spans="12:12">
      <c r="L9652" s="71"/>
    </row>
    <row r="9653" spans="12:12">
      <c r="L9653" s="71"/>
    </row>
    <row r="9654" spans="12:12">
      <c r="L9654" s="71"/>
    </row>
    <row r="9655" spans="12:12">
      <c r="L9655" s="71"/>
    </row>
    <row r="9656" spans="12:12">
      <c r="L9656" s="71"/>
    </row>
    <row r="9657" spans="12:12">
      <c r="L9657" s="71"/>
    </row>
    <row r="9658" spans="12:12">
      <c r="L9658" s="71"/>
    </row>
    <row r="9659" spans="12:12">
      <c r="L9659" s="71"/>
    </row>
    <row r="9660" spans="12:12">
      <c r="L9660" s="71"/>
    </row>
    <row r="9661" spans="12:12">
      <c r="L9661" s="71"/>
    </row>
    <row r="9662" spans="12:12">
      <c r="L9662" s="71"/>
    </row>
    <row r="9663" spans="12:12">
      <c r="L9663" s="71"/>
    </row>
    <row r="9664" spans="12:12">
      <c r="L9664" s="71"/>
    </row>
    <row r="9665" spans="12:12">
      <c r="L9665" s="71"/>
    </row>
    <row r="9666" spans="12:12">
      <c r="L9666" s="71"/>
    </row>
    <row r="9667" spans="12:12">
      <c r="L9667" s="71"/>
    </row>
    <row r="9668" spans="12:12">
      <c r="L9668" s="71"/>
    </row>
    <row r="9669" spans="12:12">
      <c r="L9669" s="71"/>
    </row>
    <row r="9670" spans="12:12">
      <c r="L9670" s="71"/>
    </row>
    <row r="9671" spans="12:12">
      <c r="L9671" s="71"/>
    </row>
    <row r="9672" spans="12:12">
      <c r="L9672" s="71"/>
    </row>
    <row r="9673" spans="12:12">
      <c r="L9673" s="71"/>
    </row>
    <row r="9674" spans="12:12">
      <c r="L9674" s="71"/>
    </row>
    <row r="9675" spans="12:12">
      <c r="L9675" s="71"/>
    </row>
    <row r="9676" spans="12:12">
      <c r="L9676" s="71"/>
    </row>
    <row r="9677" spans="12:12">
      <c r="L9677" s="71"/>
    </row>
    <row r="9678" spans="12:12">
      <c r="L9678" s="71"/>
    </row>
    <row r="9679" spans="12:12">
      <c r="L9679" s="71"/>
    </row>
    <row r="9680" spans="12:12">
      <c r="L9680" s="71"/>
    </row>
    <row r="9681" spans="12:12">
      <c r="L9681" s="71"/>
    </row>
    <row r="9682" spans="12:12">
      <c r="L9682" s="71"/>
    </row>
    <row r="9683" spans="12:12">
      <c r="L9683" s="71"/>
    </row>
    <row r="9684" spans="12:12">
      <c r="L9684" s="71"/>
    </row>
    <row r="9685" spans="12:12">
      <c r="L9685" s="71"/>
    </row>
    <row r="9686" spans="12:12">
      <c r="L9686" s="71"/>
    </row>
    <row r="9687" spans="12:12">
      <c r="L9687" s="71"/>
    </row>
    <row r="9688" spans="12:12">
      <c r="L9688" s="71"/>
    </row>
    <row r="9689" spans="12:12">
      <c r="L9689" s="71"/>
    </row>
    <row r="9690" spans="12:12">
      <c r="L9690" s="71"/>
    </row>
    <row r="9691" spans="12:12">
      <c r="L9691" s="71"/>
    </row>
    <row r="9692" spans="12:12">
      <c r="L9692" s="71"/>
    </row>
    <row r="9693" spans="12:12">
      <c r="L9693" s="71"/>
    </row>
    <row r="9694" spans="12:12">
      <c r="L9694" s="71"/>
    </row>
    <row r="9695" spans="12:12">
      <c r="L9695" s="71"/>
    </row>
    <row r="9696" spans="12:12">
      <c r="L9696" s="71"/>
    </row>
    <row r="9697" spans="12:12">
      <c r="L9697" s="71"/>
    </row>
    <row r="9698" spans="12:12">
      <c r="L9698" s="71"/>
    </row>
    <row r="9699" spans="12:12">
      <c r="L9699" s="71"/>
    </row>
    <row r="9700" spans="12:12">
      <c r="L9700" s="71"/>
    </row>
    <row r="9701" spans="12:12">
      <c r="L9701" s="71"/>
    </row>
    <row r="9702" spans="12:12">
      <c r="L9702" s="71"/>
    </row>
    <row r="9703" spans="12:12">
      <c r="L9703" s="71"/>
    </row>
    <row r="9704" spans="12:12">
      <c r="L9704" s="71"/>
    </row>
    <row r="9705" spans="12:12">
      <c r="L9705" s="71"/>
    </row>
    <row r="9706" spans="12:12">
      <c r="L9706" s="71"/>
    </row>
    <row r="9707" spans="12:12">
      <c r="L9707" s="71"/>
    </row>
    <row r="9708" spans="12:12">
      <c r="L9708" s="71"/>
    </row>
    <row r="9709" spans="12:12">
      <c r="L9709" s="71"/>
    </row>
    <row r="9710" spans="12:12">
      <c r="L9710" s="71"/>
    </row>
    <row r="9711" spans="12:12">
      <c r="L9711" s="71"/>
    </row>
    <row r="9712" spans="12:12">
      <c r="L9712" s="71"/>
    </row>
    <row r="9713" spans="12:12">
      <c r="L9713" s="71"/>
    </row>
    <row r="9714" spans="12:12">
      <c r="L9714" s="71"/>
    </row>
    <row r="9715" spans="12:12">
      <c r="L9715" s="71"/>
    </row>
    <row r="9716" spans="12:12">
      <c r="L9716" s="71"/>
    </row>
    <row r="9717" spans="12:12">
      <c r="L9717" s="71"/>
    </row>
    <row r="9718" spans="12:12">
      <c r="L9718" s="71"/>
    </row>
    <row r="9719" spans="12:12">
      <c r="L9719" s="71"/>
    </row>
    <row r="9720" spans="12:12">
      <c r="L9720" s="71"/>
    </row>
    <row r="9721" spans="12:12">
      <c r="L9721" s="71"/>
    </row>
    <row r="9722" spans="12:12">
      <c r="L9722" s="71"/>
    </row>
    <row r="9723" spans="12:12">
      <c r="L9723" s="71"/>
    </row>
    <row r="9724" spans="12:12">
      <c r="L9724" s="71"/>
    </row>
    <row r="9725" spans="12:12">
      <c r="L9725" s="71"/>
    </row>
    <row r="9726" spans="12:12">
      <c r="L9726" s="71"/>
    </row>
    <row r="9727" spans="12:12">
      <c r="L9727" s="71"/>
    </row>
    <row r="9728" spans="12:12">
      <c r="L9728" s="71"/>
    </row>
    <row r="9729" spans="12:12">
      <c r="L9729" s="71"/>
    </row>
    <row r="9730" spans="12:12">
      <c r="L9730" s="71"/>
    </row>
    <row r="9731" spans="12:12">
      <c r="L9731" s="71"/>
    </row>
    <row r="9732" spans="12:12">
      <c r="L9732" s="71"/>
    </row>
    <row r="9733" spans="12:12">
      <c r="L9733" s="71"/>
    </row>
    <row r="9734" spans="12:12">
      <c r="L9734" s="71"/>
    </row>
    <row r="9735" spans="12:12">
      <c r="L9735" s="71"/>
    </row>
    <row r="9736" spans="12:12">
      <c r="L9736" s="71"/>
    </row>
    <row r="9737" spans="12:12">
      <c r="L9737" s="71"/>
    </row>
    <row r="9738" spans="12:12">
      <c r="L9738" s="71"/>
    </row>
    <row r="9739" spans="12:12">
      <c r="L9739" s="71"/>
    </row>
    <row r="9740" spans="12:12">
      <c r="L9740" s="71"/>
    </row>
    <row r="9741" spans="12:12">
      <c r="L9741" s="71"/>
    </row>
    <row r="9742" spans="12:12">
      <c r="L9742" s="71"/>
    </row>
    <row r="9743" spans="12:12">
      <c r="L9743" s="71"/>
    </row>
    <row r="9744" spans="12:12">
      <c r="L9744" s="71"/>
    </row>
    <row r="9745" spans="12:12">
      <c r="L9745" s="71"/>
    </row>
    <row r="9746" spans="12:12">
      <c r="L9746" s="71"/>
    </row>
    <row r="9747" spans="12:12">
      <c r="L9747" s="71"/>
    </row>
    <row r="9748" spans="12:12">
      <c r="L9748" s="71"/>
    </row>
    <row r="9749" spans="12:12">
      <c r="L9749" s="71"/>
    </row>
    <row r="9750" spans="12:12">
      <c r="L9750" s="71"/>
    </row>
    <row r="9751" spans="12:12">
      <c r="L9751" s="71"/>
    </row>
    <row r="9752" spans="12:12">
      <c r="L9752" s="71"/>
    </row>
    <row r="9753" spans="12:12">
      <c r="L9753" s="71"/>
    </row>
    <row r="9754" spans="12:12">
      <c r="L9754" s="71"/>
    </row>
    <row r="9755" spans="12:12">
      <c r="L9755" s="71"/>
    </row>
    <row r="9756" spans="12:12">
      <c r="L9756" s="71"/>
    </row>
    <row r="9757" spans="12:12">
      <c r="L9757" s="71"/>
    </row>
    <row r="9758" spans="12:12">
      <c r="L9758" s="71"/>
    </row>
    <row r="9759" spans="12:12">
      <c r="L9759" s="71"/>
    </row>
    <row r="9760" spans="12:12">
      <c r="L9760" s="71"/>
    </row>
    <row r="9761" spans="12:12">
      <c r="L9761" s="71"/>
    </row>
    <row r="9762" spans="12:12">
      <c r="L9762" s="71"/>
    </row>
    <row r="9763" spans="12:12">
      <c r="L9763" s="71"/>
    </row>
    <row r="9764" spans="12:12">
      <c r="L9764" s="71"/>
    </row>
    <row r="9765" spans="12:12">
      <c r="L9765" s="71"/>
    </row>
    <row r="9766" spans="12:12">
      <c r="L9766" s="71"/>
    </row>
    <row r="9767" spans="12:12">
      <c r="L9767" s="71"/>
    </row>
    <row r="9768" spans="12:12">
      <c r="L9768" s="71"/>
    </row>
    <row r="9769" spans="12:12">
      <c r="L9769" s="71"/>
    </row>
    <row r="9770" spans="12:12">
      <c r="L9770" s="71"/>
    </row>
    <row r="9771" spans="12:12">
      <c r="L9771" s="71"/>
    </row>
    <row r="9772" spans="12:12">
      <c r="L9772" s="71"/>
    </row>
    <row r="9773" spans="12:12">
      <c r="L9773" s="71"/>
    </row>
    <row r="9774" spans="12:12">
      <c r="L9774" s="71"/>
    </row>
    <row r="9775" spans="12:12">
      <c r="L9775" s="71"/>
    </row>
    <row r="9776" spans="12:12">
      <c r="L9776" s="71"/>
    </row>
    <row r="9777" spans="12:12">
      <c r="L9777" s="71"/>
    </row>
    <row r="9778" spans="12:12">
      <c r="L9778" s="71"/>
    </row>
    <row r="9779" spans="12:12">
      <c r="L9779" s="71"/>
    </row>
    <row r="9780" spans="12:12">
      <c r="L9780" s="71"/>
    </row>
    <row r="9781" spans="12:12">
      <c r="L9781" s="71"/>
    </row>
    <row r="9782" spans="12:12">
      <c r="L9782" s="71"/>
    </row>
    <row r="9783" spans="12:12">
      <c r="L9783" s="71"/>
    </row>
    <row r="9784" spans="12:12">
      <c r="L9784" s="71"/>
    </row>
    <row r="9785" spans="12:12">
      <c r="L9785" s="71"/>
    </row>
    <row r="9786" spans="12:12">
      <c r="L9786" s="71"/>
    </row>
    <row r="9787" spans="12:12">
      <c r="L9787" s="71"/>
    </row>
    <row r="9788" spans="12:12">
      <c r="L9788" s="71"/>
    </row>
    <row r="9789" spans="12:12">
      <c r="L9789" s="71"/>
    </row>
    <row r="9790" spans="12:12">
      <c r="L9790" s="71"/>
    </row>
    <row r="9791" spans="12:12">
      <c r="L9791" s="71"/>
    </row>
    <row r="9792" spans="12:12">
      <c r="L9792" s="71"/>
    </row>
    <row r="9793" spans="12:12">
      <c r="L9793" s="71"/>
    </row>
    <row r="9794" spans="12:12">
      <c r="L9794" s="71"/>
    </row>
    <row r="9795" spans="12:12">
      <c r="L9795" s="71"/>
    </row>
    <row r="9796" spans="12:12">
      <c r="L9796" s="71"/>
    </row>
    <row r="9797" spans="12:12">
      <c r="L9797" s="71"/>
    </row>
    <row r="9798" spans="12:12">
      <c r="L9798" s="71"/>
    </row>
    <row r="9799" spans="12:12">
      <c r="L9799" s="71"/>
    </row>
    <row r="9800" spans="12:12">
      <c r="L9800" s="71"/>
    </row>
    <row r="9801" spans="12:12">
      <c r="L9801" s="71"/>
    </row>
    <row r="9802" spans="12:12">
      <c r="L9802" s="71"/>
    </row>
    <row r="9803" spans="12:12">
      <c r="L9803" s="71"/>
    </row>
    <row r="9804" spans="12:12">
      <c r="L9804" s="71"/>
    </row>
    <row r="9805" spans="12:12">
      <c r="L9805" s="71"/>
    </row>
    <row r="9806" spans="12:12">
      <c r="L9806" s="71"/>
    </row>
    <row r="9807" spans="12:12">
      <c r="L9807" s="71"/>
    </row>
    <row r="9808" spans="12:12">
      <c r="L9808" s="71"/>
    </row>
    <row r="9809" spans="12:12">
      <c r="L9809" s="71"/>
    </row>
    <row r="9810" spans="12:12">
      <c r="L9810" s="71"/>
    </row>
    <row r="9811" spans="12:12">
      <c r="L9811" s="71"/>
    </row>
    <row r="9812" spans="12:12">
      <c r="L9812" s="71"/>
    </row>
    <row r="9813" spans="12:12">
      <c r="L9813" s="71"/>
    </row>
    <row r="9814" spans="12:12">
      <c r="L9814" s="71"/>
    </row>
    <row r="9815" spans="12:12">
      <c r="L9815" s="71"/>
    </row>
    <row r="9816" spans="12:12">
      <c r="L9816" s="71"/>
    </row>
    <row r="9817" spans="12:12">
      <c r="L9817" s="71"/>
    </row>
    <row r="9818" spans="12:12">
      <c r="L9818" s="71"/>
    </row>
    <row r="9819" spans="12:12">
      <c r="L9819" s="71"/>
    </row>
    <row r="9820" spans="12:12">
      <c r="L9820" s="71"/>
    </row>
    <row r="9821" spans="12:12">
      <c r="L9821" s="71"/>
    </row>
    <row r="9822" spans="12:12">
      <c r="L9822" s="71"/>
    </row>
    <row r="9823" spans="12:12">
      <c r="L9823" s="71"/>
    </row>
    <row r="9824" spans="12:12">
      <c r="L9824" s="71"/>
    </row>
    <row r="9825" spans="12:12">
      <c r="L9825" s="71"/>
    </row>
    <row r="9826" spans="12:12">
      <c r="L9826" s="71"/>
    </row>
    <row r="9827" spans="12:12">
      <c r="L9827" s="71"/>
    </row>
    <row r="9828" spans="12:12">
      <c r="L9828" s="71"/>
    </row>
    <row r="9829" spans="12:12">
      <c r="L9829" s="71"/>
    </row>
    <row r="9830" spans="12:12">
      <c r="L9830" s="71"/>
    </row>
    <row r="9831" spans="12:12">
      <c r="L9831" s="71"/>
    </row>
    <row r="9832" spans="12:12">
      <c r="L9832" s="71"/>
    </row>
    <row r="9833" spans="12:12">
      <c r="L9833" s="71"/>
    </row>
    <row r="9834" spans="12:12">
      <c r="L9834" s="71"/>
    </row>
    <row r="9835" spans="12:12">
      <c r="L9835" s="71"/>
    </row>
    <row r="9836" spans="12:12">
      <c r="L9836" s="71"/>
    </row>
    <row r="9837" spans="12:12">
      <c r="L9837" s="71"/>
    </row>
    <row r="9838" spans="12:12">
      <c r="L9838" s="71"/>
    </row>
    <row r="9839" spans="12:12">
      <c r="L9839" s="71"/>
    </row>
    <row r="9840" spans="12:12">
      <c r="L9840" s="71"/>
    </row>
    <row r="9841" spans="12:12">
      <c r="L9841" s="71"/>
    </row>
    <row r="9842" spans="12:12">
      <c r="L9842" s="71"/>
    </row>
    <row r="9843" spans="12:12">
      <c r="L9843" s="71"/>
    </row>
    <row r="9844" spans="12:12">
      <c r="L9844" s="71"/>
    </row>
    <row r="9845" spans="12:12">
      <c r="L9845" s="71"/>
    </row>
    <row r="9846" spans="12:12">
      <c r="L9846" s="71"/>
    </row>
    <row r="9847" spans="12:12">
      <c r="L9847" s="71"/>
    </row>
    <row r="9848" spans="12:12">
      <c r="L9848" s="71"/>
    </row>
    <row r="9849" spans="12:12">
      <c r="L9849" s="71"/>
    </row>
    <row r="9850" spans="12:12">
      <c r="L9850" s="71"/>
    </row>
    <row r="9851" spans="12:12">
      <c r="L9851" s="71"/>
    </row>
    <row r="9852" spans="12:12">
      <c r="L9852" s="71"/>
    </row>
    <row r="9853" spans="12:12">
      <c r="L9853" s="71"/>
    </row>
    <row r="9854" spans="12:12">
      <c r="L9854" s="71"/>
    </row>
    <row r="9855" spans="12:12">
      <c r="L9855" s="71"/>
    </row>
    <row r="9856" spans="12:12">
      <c r="L9856" s="71"/>
    </row>
    <row r="9857" spans="12:12">
      <c r="L9857" s="71"/>
    </row>
    <row r="9858" spans="12:12">
      <c r="L9858" s="71"/>
    </row>
    <row r="9859" spans="12:12">
      <c r="L9859" s="71"/>
    </row>
    <row r="9860" spans="12:12">
      <c r="L9860" s="71"/>
    </row>
    <row r="9861" spans="12:12">
      <c r="L9861" s="71"/>
    </row>
    <row r="9862" spans="12:12">
      <c r="L9862" s="71"/>
    </row>
    <row r="9863" spans="12:12">
      <c r="L9863" s="71"/>
    </row>
    <row r="9864" spans="12:12">
      <c r="L9864" s="71"/>
    </row>
    <row r="9865" spans="12:12">
      <c r="L9865" s="71"/>
    </row>
    <row r="9866" spans="12:12">
      <c r="L9866" s="71"/>
    </row>
    <row r="9867" spans="12:12">
      <c r="L9867" s="71"/>
    </row>
    <row r="9868" spans="12:12">
      <c r="L9868" s="71"/>
    </row>
    <row r="9869" spans="12:12">
      <c r="L9869" s="71"/>
    </row>
    <row r="9870" spans="12:12">
      <c r="L9870" s="71"/>
    </row>
    <row r="9871" spans="12:12">
      <c r="L9871" s="71"/>
    </row>
    <row r="9872" spans="12:12">
      <c r="L9872" s="71"/>
    </row>
    <row r="9873" spans="12:12">
      <c r="L9873" s="71"/>
    </row>
    <row r="9874" spans="12:12">
      <c r="L9874" s="71"/>
    </row>
    <row r="9875" spans="12:12">
      <c r="L9875" s="71"/>
    </row>
    <row r="9876" spans="12:12">
      <c r="L9876" s="71"/>
    </row>
    <row r="9877" spans="12:12">
      <c r="L9877" s="71"/>
    </row>
    <row r="9878" spans="12:12">
      <c r="L9878" s="71"/>
    </row>
    <row r="9879" spans="12:12">
      <c r="L9879" s="71"/>
    </row>
    <row r="9880" spans="12:12">
      <c r="L9880" s="71"/>
    </row>
    <row r="9881" spans="12:12">
      <c r="L9881" s="71"/>
    </row>
    <row r="9882" spans="12:12">
      <c r="L9882" s="71"/>
    </row>
    <row r="9883" spans="12:12">
      <c r="L9883" s="71"/>
    </row>
    <row r="9884" spans="12:12">
      <c r="L9884" s="71"/>
    </row>
    <row r="9885" spans="12:12">
      <c r="L9885" s="71"/>
    </row>
    <row r="9886" spans="12:12">
      <c r="L9886" s="71"/>
    </row>
    <row r="9887" spans="12:12">
      <c r="L9887" s="71"/>
    </row>
    <row r="9888" spans="12:12">
      <c r="L9888" s="71"/>
    </row>
    <row r="9889" spans="12:12">
      <c r="L9889" s="71"/>
    </row>
    <row r="9890" spans="12:12">
      <c r="L9890" s="71"/>
    </row>
    <row r="9891" spans="12:12">
      <c r="L9891" s="71"/>
    </row>
    <row r="9892" spans="12:12">
      <c r="L9892" s="71"/>
    </row>
    <row r="9893" spans="12:12">
      <c r="L9893" s="71"/>
    </row>
    <row r="9894" spans="12:12">
      <c r="L9894" s="71"/>
    </row>
    <row r="9895" spans="12:12">
      <c r="L9895" s="71"/>
    </row>
    <row r="9896" spans="12:12">
      <c r="L9896" s="71"/>
    </row>
    <row r="9897" spans="12:12">
      <c r="L9897" s="71"/>
    </row>
    <row r="9898" spans="12:12">
      <c r="L9898" s="71"/>
    </row>
    <row r="9899" spans="12:12">
      <c r="L9899" s="71"/>
    </row>
    <row r="9900" spans="12:12">
      <c r="L9900" s="71"/>
    </row>
    <row r="9901" spans="12:12">
      <c r="L9901" s="71"/>
    </row>
    <row r="9902" spans="12:12">
      <c r="L9902" s="71"/>
    </row>
    <row r="9903" spans="12:12">
      <c r="L9903" s="71"/>
    </row>
    <row r="9904" spans="12:12">
      <c r="L9904" s="71"/>
    </row>
    <row r="9905" spans="12:12">
      <c r="L9905" s="71"/>
    </row>
    <row r="9906" spans="12:12">
      <c r="L9906" s="71"/>
    </row>
    <row r="9907" spans="12:12">
      <c r="L9907" s="71"/>
    </row>
    <row r="9908" spans="12:12">
      <c r="L9908" s="71"/>
    </row>
    <row r="9909" spans="12:12">
      <c r="L9909" s="71"/>
    </row>
    <row r="9910" spans="12:12">
      <c r="L9910" s="71"/>
    </row>
    <row r="9911" spans="12:12">
      <c r="L9911" s="71"/>
    </row>
    <row r="9912" spans="12:12">
      <c r="L9912" s="71"/>
    </row>
    <row r="9913" spans="12:12">
      <c r="L9913" s="71"/>
    </row>
    <row r="9914" spans="12:12">
      <c r="L9914" s="71"/>
    </row>
    <row r="9915" spans="12:12">
      <c r="L9915" s="71"/>
    </row>
    <row r="9916" spans="12:12">
      <c r="L9916" s="71"/>
    </row>
    <row r="9917" spans="12:12">
      <c r="L9917" s="71"/>
    </row>
    <row r="9918" spans="12:12">
      <c r="L9918" s="71"/>
    </row>
    <row r="9919" spans="12:12">
      <c r="L9919" s="71"/>
    </row>
    <row r="9920" spans="12:12">
      <c r="L9920" s="71"/>
    </row>
    <row r="9921" spans="12:12">
      <c r="L9921" s="71"/>
    </row>
    <row r="9922" spans="12:12">
      <c r="L9922" s="71"/>
    </row>
    <row r="9923" spans="12:12">
      <c r="L9923" s="71"/>
    </row>
    <row r="9924" spans="12:12">
      <c r="L9924" s="71"/>
    </row>
    <row r="9925" spans="12:12">
      <c r="L9925" s="71"/>
    </row>
    <row r="9926" spans="12:12">
      <c r="L9926" s="71"/>
    </row>
    <row r="9927" spans="12:12">
      <c r="L9927" s="71"/>
    </row>
    <row r="9928" spans="12:12">
      <c r="L9928" s="71"/>
    </row>
    <row r="9929" spans="12:12">
      <c r="L9929" s="71"/>
    </row>
    <row r="9930" spans="12:12">
      <c r="L9930" s="71"/>
    </row>
    <row r="9931" spans="12:12">
      <c r="L9931" s="71"/>
    </row>
    <row r="9932" spans="12:12">
      <c r="L9932" s="71"/>
    </row>
    <row r="9933" spans="12:12">
      <c r="L9933" s="71"/>
    </row>
    <row r="9934" spans="12:12">
      <c r="L9934" s="71"/>
    </row>
    <row r="9935" spans="12:12">
      <c r="L9935" s="71"/>
    </row>
    <row r="9936" spans="12:12">
      <c r="L9936" s="71"/>
    </row>
    <row r="9937" spans="12:12">
      <c r="L9937" s="71"/>
    </row>
    <row r="9938" spans="12:12">
      <c r="L9938" s="71"/>
    </row>
    <row r="9939" spans="12:12">
      <c r="L9939" s="71"/>
    </row>
    <row r="9940" spans="12:12">
      <c r="L9940" s="71"/>
    </row>
    <row r="9941" spans="12:12">
      <c r="L9941" s="71"/>
    </row>
    <row r="9942" spans="12:12">
      <c r="L9942" s="71"/>
    </row>
    <row r="9943" spans="12:12">
      <c r="L9943" s="71"/>
    </row>
    <row r="9944" spans="12:12">
      <c r="L9944" s="71"/>
    </row>
    <row r="9945" spans="12:12">
      <c r="L9945" s="71"/>
    </row>
    <row r="9946" spans="12:12">
      <c r="L9946" s="71"/>
    </row>
    <row r="9947" spans="12:12">
      <c r="L9947" s="71"/>
    </row>
    <row r="9948" spans="12:12">
      <c r="L9948" s="71"/>
    </row>
    <row r="9949" spans="12:12">
      <c r="L9949" s="71"/>
    </row>
    <row r="9950" spans="12:12">
      <c r="L9950" s="71"/>
    </row>
    <row r="9951" spans="12:12">
      <c r="L9951" s="71"/>
    </row>
    <row r="9952" spans="12:12">
      <c r="L9952" s="71"/>
    </row>
    <row r="9953" spans="12:12">
      <c r="L9953" s="71"/>
    </row>
    <row r="9954" spans="12:12">
      <c r="L9954" s="71"/>
    </row>
    <row r="9955" spans="12:12">
      <c r="L9955" s="71"/>
    </row>
    <row r="9956" spans="12:12">
      <c r="L9956" s="71"/>
    </row>
    <row r="9957" spans="12:12">
      <c r="L9957" s="71"/>
    </row>
    <row r="9958" spans="12:12">
      <c r="L9958" s="71"/>
    </row>
    <row r="9959" spans="12:12">
      <c r="L9959" s="71"/>
    </row>
    <row r="9960" spans="12:12">
      <c r="L9960" s="71"/>
    </row>
    <row r="9961" spans="12:12">
      <c r="L9961" s="71"/>
    </row>
    <row r="9962" spans="12:12">
      <c r="L9962" s="71"/>
    </row>
    <row r="9963" spans="12:12">
      <c r="L9963" s="71"/>
    </row>
    <row r="9964" spans="12:12">
      <c r="L9964" s="71"/>
    </row>
    <row r="9965" spans="12:12">
      <c r="L9965" s="71"/>
    </row>
    <row r="9966" spans="12:12">
      <c r="L9966" s="71"/>
    </row>
    <row r="9967" spans="12:12">
      <c r="L9967" s="71"/>
    </row>
    <row r="9968" spans="12:12">
      <c r="L9968" s="71"/>
    </row>
    <row r="9969" spans="12:12">
      <c r="L9969" s="71"/>
    </row>
    <row r="9970" spans="12:12">
      <c r="L9970" s="71"/>
    </row>
    <row r="9971" spans="12:12">
      <c r="L9971" s="71"/>
    </row>
    <row r="9972" spans="12:12">
      <c r="L9972" s="71"/>
    </row>
    <row r="9973" spans="12:12">
      <c r="L9973" s="71"/>
    </row>
    <row r="9974" spans="12:12">
      <c r="L9974" s="71"/>
    </row>
    <row r="9975" spans="12:12">
      <c r="L9975" s="71"/>
    </row>
    <row r="9976" spans="12:12">
      <c r="L9976" s="71"/>
    </row>
    <row r="9977" spans="12:12">
      <c r="L9977" s="71"/>
    </row>
    <row r="9978" spans="12:12">
      <c r="L9978" s="71"/>
    </row>
    <row r="9979" spans="12:12">
      <c r="L9979" s="71"/>
    </row>
    <row r="9980" spans="12:12">
      <c r="L9980" s="71"/>
    </row>
    <row r="9981" spans="12:12">
      <c r="L9981" s="71"/>
    </row>
    <row r="9982" spans="12:12">
      <c r="L9982" s="71"/>
    </row>
    <row r="9983" spans="12:12">
      <c r="L9983" s="71"/>
    </row>
    <row r="9984" spans="12:12">
      <c r="L9984" s="71"/>
    </row>
    <row r="9985" spans="12:12">
      <c r="L9985" s="71"/>
    </row>
    <row r="9986" spans="12:12">
      <c r="L9986" s="71"/>
    </row>
    <row r="9987" spans="12:12">
      <c r="L9987" s="71"/>
    </row>
    <row r="9988" spans="12:12">
      <c r="L9988" s="71"/>
    </row>
    <row r="9989" spans="12:12">
      <c r="L9989" s="71"/>
    </row>
    <row r="9990" spans="12:12">
      <c r="L9990" s="71"/>
    </row>
    <row r="9991" spans="12:12">
      <c r="L9991" s="71"/>
    </row>
    <row r="9992" spans="12:12">
      <c r="L9992" s="71"/>
    </row>
    <row r="9993" spans="12:12">
      <c r="L9993" s="71"/>
    </row>
    <row r="9994" spans="12:12">
      <c r="L9994" s="71"/>
    </row>
    <row r="9995" spans="12:12">
      <c r="L9995" s="71"/>
    </row>
    <row r="9996" spans="12:12">
      <c r="L9996" s="71"/>
    </row>
    <row r="9997" spans="12:12">
      <c r="L9997" s="71"/>
    </row>
    <row r="9998" spans="12:12">
      <c r="L9998" s="71"/>
    </row>
    <row r="9999" spans="12:12">
      <c r="L9999" s="71"/>
    </row>
    <row r="10000" spans="12:12">
      <c r="L10000" s="71"/>
    </row>
    <row r="10001" spans="12:12">
      <c r="L10001" s="71"/>
    </row>
    <row r="10002" spans="12:12">
      <c r="L10002" s="71"/>
    </row>
    <row r="10003" spans="12:12">
      <c r="L10003" s="71"/>
    </row>
    <row r="10004" spans="12:12">
      <c r="L10004" s="71"/>
    </row>
    <row r="10005" spans="12:12">
      <c r="L10005" s="71"/>
    </row>
    <row r="10006" spans="12:12">
      <c r="L10006" s="71"/>
    </row>
    <row r="10007" spans="12:12">
      <c r="L10007" s="71"/>
    </row>
    <row r="10008" spans="12:12">
      <c r="L10008" s="71"/>
    </row>
    <row r="10009" spans="12:12">
      <c r="L10009" s="71"/>
    </row>
    <row r="10010" spans="12:12">
      <c r="L10010" s="71"/>
    </row>
    <row r="10011" spans="12:12">
      <c r="L10011" s="71"/>
    </row>
    <row r="10012" spans="12:12">
      <c r="L10012" s="71"/>
    </row>
    <row r="10013" spans="12:12">
      <c r="L10013" s="71"/>
    </row>
    <row r="10014" spans="12:12">
      <c r="L10014" s="71"/>
    </row>
    <row r="10015" spans="12:12">
      <c r="L10015" s="71"/>
    </row>
    <row r="10016" spans="12:12">
      <c r="L10016" s="71"/>
    </row>
    <row r="10017" spans="12:12">
      <c r="L10017" s="71"/>
    </row>
    <row r="10018" spans="12:12">
      <c r="L10018" s="71"/>
    </row>
    <row r="10019" spans="12:12">
      <c r="L10019" s="71"/>
    </row>
    <row r="10020" spans="12:12">
      <c r="L10020" s="71"/>
    </row>
    <row r="10021" spans="12:12">
      <c r="L10021" s="71"/>
    </row>
    <row r="10022" spans="12:12">
      <c r="L10022" s="71"/>
    </row>
    <row r="10023" spans="12:12">
      <c r="L10023" s="71"/>
    </row>
    <row r="10024" spans="12:12">
      <c r="L10024" s="71"/>
    </row>
    <row r="10025" spans="12:12">
      <c r="L10025" s="71"/>
    </row>
    <row r="10026" spans="12:12">
      <c r="L10026" s="71"/>
    </row>
    <row r="10027" spans="12:12">
      <c r="L10027" s="71"/>
    </row>
    <row r="10028" spans="12:12">
      <c r="L10028" s="71"/>
    </row>
    <row r="10029" spans="12:12">
      <c r="L10029" s="71"/>
    </row>
    <row r="10030" spans="12:12">
      <c r="L10030" s="71"/>
    </row>
    <row r="10031" spans="12:12">
      <c r="L10031" s="71"/>
    </row>
    <row r="10032" spans="12:12">
      <c r="L10032" s="71"/>
    </row>
    <row r="10033" spans="12:12">
      <c r="L10033" s="71"/>
    </row>
    <row r="10034" spans="12:12">
      <c r="L10034" s="71"/>
    </row>
    <row r="10035" spans="12:12">
      <c r="L10035" s="71"/>
    </row>
    <row r="10036" spans="12:12">
      <c r="L10036" s="71"/>
    </row>
    <row r="10037" spans="12:12">
      <c r="L10037" s="71"/>
    </row>
    <row r="10038" spans="12:12">
      <c r="L10038" s="71"/>
    </row>
    <row r="10039" spans="12:12">
      <c r="L10039" s="71"/>
    </row>
    <row r="10040" spans="12:12">
      <c r="L10040" s="71"/>
    </row>
    <row r="10041" spans="12:12">
      <c r="L10041" s="71"/>
    </row>
    <row r="10042" spans="12:12">
      <c r="L10042" s="71"/>
    </row>
    <row r="10043" spans="12:12">
      <c r="L10043" s="71"/>
    </row>
    <row r="10044" spans="12:12">
      <c r="L10044" s="71"/>
    </row>
    <row r="10045" spans="12:12">
      <c r="L10045" s="71"/>
    </row>
    <row r="10046" spans="12:12">
      <c r="L10046" s="71"/>
    </row>
    <row r="10047" spans="12:12">
      <c r="L10047" s="71"/>
    </row>
    <row r="10048" spans="12:12">
      <c r="L10048" s="71"/>
    </row>
    <row r="10049" spans="12:12">
      <c r="L10049" s="71"/>
    </row>
    <row r="10050" spans="12:12">
      <c r="L10050" s="71"/>
    </row>
    <row r="10051" spans="12:12">
      <c r="L10051" s="71"/>
    </row>
    <row r="10052" spans="12:12">
      <c r="L10052" s="71"/>
    </row>
    <row r="10053" spans="12:12">
      <c r="L10053" s="71"/>
    </row>
    <row r="10054" spans="12:12">
      <c r="L10054" s="71"/>
    </row>
    <row r="10055" spans="12:12">
      <c r="L10055" s="71"/>
    </row>
    <row r="10056" spans="12:12">
      <c r="L10056" s="71"/>
    </row>
    <row r="10057" spans="12:12">
      <c r="L10057" s="71"/>
    </row>
    <row r="10058" spans="12:12">
      <c r="L10058" s="71"/>
    </row>
    <row r="10059" spans="12:12">
      <c r="L10059" s="71"/>
    </row>
    <row r="10060" spans="12:12">
      <c r="L10060" s="71"/>
    </row>
    <row r="10061" spans="12:12">
      <c r="L10061" s="71"/>
    </row>
    <row r="10062" spans="12:12">
      <c r="L10062" s="71"/>
    </row>
    <row r="10063" spans="12:12">
      <c r="L10063" s="71"/>
    </row>
    <row r="10064" spans="12:12">
      <c r="L10064" s="71"/>
    </row>
    <row r="10065" spans="12:12">
      <c r="L10065" s="71"/>
    </row>
    <row r="10066" spans="12:12">
      <c r="L10066" s="71"/>
    </row>
    <row r="10067" spans="12:12">
      <c r="L10067" s="71"/>
    </row>
    <row r="10068" spans="12:12">
      <c r="L10068" s="71"/>
    </row>
    <row r="10069" spans="12:12">
      <c r="L10069" s="71"/>
    </row>
    <row r="10070" spans="12:12">
      <c r="L10070" s="71"/>
    </row>
    <row r="10071" spans="12:12">
      <c r="L10071" s="71"/>
    </row>
    <row r="10072" spans="12:12">
      <c r="L10072" s="71"/>
    </row>
    <row r="10073" spans="12:12">
      <c r="L10073" s="71"/>
    </row>
    <row r="10074" spans="12:12">
      <c r="L10074" s="71"/>
    </row>
    <row r="10075" spans="12:12">
      <c r="L10075" s="71"/>
    </row>
    <row r="10076" spans="12:12">
      <c r="L10076" s="71"/>
    </row>
    <row r="10077" spans="12:12">
      <c r="L10077" s="71"/>
    </row>
    <row r="10078" spans="12:12">
      <c r="L10078" s="71"/>
    </row>
    <row r="10079" spans="12:12">
      <c r="L10079" s="71"/>
    </row>
    <row r="10080" spans="12:12">
      <c r="L10080" s="71"/>
    </row>
    <row r="10081" spans="12:12">
      <c r="L10081" s="71"/>
    </row>
    <row r="10082" spans="12:12">
      <c r="L10082" s="71"/>
    </row>
    <row r="10083" spans="12:12">
      <c r="L10083" s="71"/>
    </row>
    <row r="10084" spans="12:12">
      <c r="L10084" s="71"/>
    </row>
    <row r="10085" spans="12:12">
      <c r="L10085" s="71"/>
    </row>
    <row r="10086" spans="12:12">
      <c r="L10086" s="71"/>
    </row>
    <row r="10087" spans="12:12">
      <c r="L10087" s="71"/>
    </row>
    <row r="10088" spans="12:12">
      <c r="L10088" s="71"/>
    </row>
    <row r="10089" spans="12:12">
      <c r="L10089" s="71"/>
    </row>
    <row r="10090" spans="12:12">
      <c r="L10090" s="71"/>
    </row>
    <row r="10091" spans="12:12">
      <c r="L10091" s="71"/>
    </row>
    <row r="10092" spans="12:12">
      <c r="L10092" s="71"/>
    </row>
    <row r="10093" spans="12:12">
      <c r="L10093" s="71"/>
    </row>
    <row r="10094" spans="12:12">
      <c r="L10094" s="71"/>
    </row>
    <row r="10095" spans="12:12">
      <c r="L10095" s="71"/>
    </row>
    <row r="10096" spans="12:12">
      <c r="L10096" s="71"/>
    </row>
    <row r="10097" spans="12:12">
      <c r="L10097" s="71"/>
    </row>
    <row r="10098" spans="12:12">
      <c r="L10098" s="71"/>
    </row>
    <row r="10099" spans="12:12">
      <c r="L10099" s="71"/>
    </row>
    <row r="10100" spans="12:12">
      <c r="L10100" s="71"/>
    </row>
    <row r="10101" spans="12:12">
      <c r="L10101" s="71"/>
    </row>
    <row r="10102" spans="12:12">
      <c r="L10102" s="71"/>
    </row>
    <row r="10103" spans="12:12">
      <c r="L10103" s="71"/>
    </row>
    <row r="10104" spans="12:12">
      <c r="L10104" s="71"/>
    </row>
    <row r="10105" spans="12:12">
      <c r="L10105" s="71"/>
    </row>
    <row r="10106" spans="12:12">
      <c r="L10106" s="71"/>
    </row>
    <row r="10107" spans="12:12">
      <c r="L10107" s="71"/>
    </row>
    <row r="10108" spans="12:12">
      <c r="L10108" s="71"/>
    </row>
    <row r="10109" spans="12:12">
      <c r="L10109" s="71"/>
    </row>
    <row r="10110" spans="12:12">
      <c r="L10110" s="71"/>
    </row>
    <row r="10111" spans="12:12">
      <c r="L10111" s="71"/>
    </row>
    <row r="10112" spans="12:12">
      <c r="L10112" s="71"/>
    </row>
    <row r="10113" spans="12:12">
      <c r="L10113" s="71"/>
    </row>
    <row r="10114" spans="12:12">
      <c r="L10114" s="71"/>
    </row>
    <row r="10115" spans="12:12">
      <c r="L10115" s="71"/>
    </row>
    <row r="10116" spans="12:12">
      <c r="L10116" s="71"/>
    </row>
    <row r="10117" spans="12:12">
      <c r="L10117" s="71"/>
    </row>
    <row r="10118" spans="12:12">
      <c r="L10118" s="71"/>
    </row>
    <row r="10119" spans="12:12">
      <c r="L10119" s="71"/>
    </row>
    <row r="10120" spans="12:12">
      <c r="L10120" s="71"/>
    </row>
    <row r="10121" spans="12:12">
      <c r="L10121" s="71"/>
    </row>
    <row r="10122" spans="12:12">
      <c r="L10122" s="71"/>
    </row>
    <row r="10123" spans="12:12">
      <c r="L10123" s="71"/>
    </row>
    <row r="10124" spans="12:12">
      <c r="L10124" s="71"/>
    </row>
    <row r="10125" spans="12:12">
      <c r="L10125" s="71"/>
    </row>
    <row r="10126" spans="12:12">
      <c r="L10126" s="71"/>
    </row>
    <row r="10127" spans="12:12">
      <c r="L10127" s="71"/>
    </row>
    <row r="10128" spans="12:12">
      <c r="L10128" s="71"/>
    </row>
    <row r="10129" spans="12:12">
      <c r="L10129" s="71"/>
    </row>
    <row r="10130" spans="12:12">
      <c r="L10130" s="71"/>
    </row>
    <row r="10131" spans="12:12">
      <c r="L10131" s="71"/>
    </row>
    <row r="10132" spans="12:12">
      <c r="L10132" s="71"/>
    </row>
    <row r="10133" spans="12:12">
      <c r="L10133" s="71"/>
    </row>
    <row r="10134" spans="12:12">
      <c r="L10134" s="71"/>
    </row>
    <row r="10135" spans="12:12">
      <c r="L10135" s="71"/>
    </row>
    <row r="10136" spans="12:12">
      <c r="L10136" s="71"/>
    </row>
    <row r="10137" spans="12:12">
      <c r="L10137" s="71"/>
    </row>
    <row r="10138" spans="12:12">
      <c r="L10138" s="71"/>
    </row>
    <row r="10139" spans="12:12">
      <c r="L10139" s="71"/>
    </row>
    <row r="10140" spans="12:12">
      <c r="L10140" s="71"/>
    </row>
    <row r="10141" spans="12:12">
      <c r="L10141" s="71"/>
    </row>
    <row r="10142" spans="12:12">
      <c r="L10142" s="71"/>
    </row>
    <row r="10143" spans="12:12">
      <c r="L10143" s="71"/>
    </row>
    <row r="10144" spans="12:12">
      <c r="L10144" s="71"/>
    </row>
    <row r="10145" spans="12:12">
      <c r="L10145" s="71"/>
    </row>
    <row r="10146" spans="12:12">
      <c r="L10146" s="71"/>
    </row>
    <row r="10147" spans="12:12">
      <c r="L10147" s="71"/>
    </row>
    <row r="10148" spans="12:12">
      <c r="L10148" s="71"/>
    </row>
    <row r="10149" spans="12:12">
      <c r="L10149" s="71"/>
    </row>
    <row r="10150" spans="12:12">
      <c r="L10150" s="71"/>
    </row>
    <row r="10151" spans="12:12">
      <c r="L10151" s="71"/>
    </row>
    <row r="10152" spans="12:12">
      <c r="L10152" s="71"/>
    </row>
    <row r="10153" spans="12:12">
      <c r="L10153" s="71"/>
    </row>
    <row r="10154" spans="12:12">
      <c r="L10154" s="71"/>
    </row>
    <row r="10155" spans="12:12">
      <c r="L10155" s="71"/>
    </row>
    <row r="10156" spans="12:12">
      <c r="L10156" s="71"/>
    </row>
    <row r="10157" spans="12:12">
      <c r="L10157" s="71"/>
    </row>
    <row r="10158" spans="12:12">
      <c r="L10158" s="71"/>
    </row>
    <row r="10159" spans="12:12">
      <c r="L10159" s="71"/>
    </row>
    <row r="10160" spans="12:12">
      <c r="L10160" s="71"/>
    </row>
    <row r="10161" spans="12:12">
      <c r="L10161" s="71"/>
    </row>
    <row r="10162" spans="12:12">
      <c r="L10162" s="71"/>
    </row>
    <row r="10163" spans="12:12">
      <c r="L10163" s="71"/>
    </row>
    <row r="10164" spans="12:12">
      <c r="L10164" s="71"/>
    </row>
    <row r="10165" spans="12:12">
      <c r="L10165" s="71"/>
    </row>
    <row r="10166" spans="12:12">
      <c r="L10166" s="71"/>
    </row>
    <row r="10167" spans="12:12">
      <c r="L10167" s="71"/>
    </row>
    <row r="10168" spans="12:12">
      <c r="L10168" s="71"/>
    </row>
    <row r="10169" spans="12:12">
      <c r="L10169" s="71"/>
    </row>
    <row r="10170" spans="12:12">
      <c r="L10170" s="71"/>
    </row>
    <row r="10171" spans="12:12">
      <c r="L10171" s="71"/>
    </row>
    <row r="10172" spans="12:12">
      <c r="L10172" s="71"/>
    </row>
    <row r="10173" spans="12:12">
      <c r="L10173" s="71"/>
    </row>
    <row r="10174" spans="12:12">
      <c r="L10174" s="71"/>
    </row>
    <row r="10175" spans="12:12">
      <c r="L10175" s="71"/>
    </row>
    <row r="10176" spans="12:12">
      <c r="L10176" s="71"/>
    </row>
    <row r="10177" spans="12:12">
      <c r="L10177" s="71"/>
    </row>
    <row r="10178" spans="12:12">
      <c r="L10178" s="71"/>
    </row>
    <row r="10179" spans="12:12">
      <c r="L10179" s="71"/>
    </row>
    <row r="10180" spans="12:12">
      <c r="L10180" s="71"/>
    </row>
    <row r="10181" spans="12:12">
      <c r="L10181" s="71"/>
    </row>
    <row r="10182" spans="12:12">
      <c r="L10182" s="71"/>
    </row>
    <row r="10183" spans="12:12">
      <c r="L10183" s="71"/>
    </row>
    <row r="10184" spans="12:12">
      <c r="L10184" s="71"/>
    </row>
    <row r="10185" spans="12:12">
      <c r="L10185" s="71"/>
    </row>
    <row r="10186" spans="12:12">
      <c r="L10186" s="71"/>
    </row>
    <row r="10187" spans="12:12">
      <c r="L10187" s="71"/>
    </row>
    <row r="10188" spans="12:12">
      <c r="L10188" s="71"/>
    </row>
    <row r="10189" spans="12:12">
      <c r="L10189" s="71"/>
    </row>
    <row r="10190" spans="12:12">
      <c r="L10190" s="71"/>
    </row>
    <row r="10191" spans="12:12">
      <c r="L10191" s="71"/>
    </row>
    <row r="10192" spans="12:12">
      <c r="L10192" s="71"/>
    </row>
    <row r="10193" spans="12:12">
      <c r="L10193" s="71"/>
    </row>
    <row r="10194" spans="12:12">
      <c r="L10194" s="71"/>
    </row>
    <row r="10195" spans="12:12">
      <c r="L10195" s="71"/>
    </row>
    <row r="10196" spans="12:12">
      <c r="L10196" s="71"/>
    </row>
    <row r="10197" spans="12:12">
      <c r="L10197" s="71"/>
    </row>
    <row r="10198" spans="12:12">
      <c r="L10198" s="71"/>
    </row>
    <row r="10199" spans="12:12">
      <c r="L10199" s="71"/>
    </row>
    <row r="10200" spans="12:12">
      <c r="L10200" s="71"/>
    </row>
    <row r="10201" spans="12:12">
      <c r="L10201" s="71"/>
    </row>
    <row r="10202" spans="12:12">
      <c r="L10202" s="71"/>
    </row>
    <row r="10203" spans="12:12">
      <c r="L10203" s="71"/>
    </row>
    <row r="10204" spans="12:12">
      <c r="L10204" s="71"/>
    </row>
    <row r="10205" spans="12:12">
      <c r="L10205" s="71"/>
    </row>
    <row r="10206" spans="12:12">
      <c r="L10206" s="71"/>
    </row>
    <row r="10207" spans="12:12">
      <c r="L10207" s="71"/>
    </row>
    <row r="10208" spans="12:12">
      <c r="L10208" s="71"/>
    </row>
    <row r="10209" spans="12:12">
      <c r="L10209" s="71"/>
    </row>
    <row r="10210" spans="12:12">
      <c r="L10210" s="71"/>
    </row>
    <row r="10211" spans="12:12">
      <c r="L10211" s="71"/>
    </row>
    <row r="10212" spans="12:12">
      <c r="L10212" s="71"/>
    </row>
    <row r="10213" spans="12:12">
      <c r="L10213" s="71"/>
    </row>
    <row r="10214" spans="12:12">
      <c r="L10214" s="71"/>
    </row>
    <row r="10215" spans="12:12">
      <c r="L10215" s="71"/>
    </row>
    <row r="10216" spans="12:12">
      <c r="L10216" s="71"/>
    </row>
    <row r="10217" spans="12:12">
      <c r="L10217" s="71"/>
    </row>
    <row r="10218" spans="12:12">
      <c r="L10218" s="71"/>
    </row>
    <row r="10219" spans="12:12">
      <c r="L10219" s="71"/>
    </row>
    <row r="10220" spans="12:12">
      <c r="L10220" s="71"/>
    </row>
    <row r="10221" spans="12:12">
      <c r="L10221" s="71"/>
    </row>
    <row r="10222" spans="12:12">
      <c r="L10222" s="71"/>
    </row>
    <row r="10223" spans="12:12">
      <c r="L10223" s="71"/>
    </row>
    <row r="10224" spans="12:12">
      <c r="L10224" s="71"/>
    </row>
    <row r="10225" spans="12:12">
      <c r="L10225" s="71"/>
    </row>
    <row r="10226" spans="12:12">
      <c r="L10226" s="71"/>
    </row>
    <row r="10227" spans="12:12">
      <c r="L10227" s="71"/>
    </row>
    <row r="10228" spans="12:12">
      <c r="L10228" s="71"/>
    </row>
    <row r="10229" spans="12:12">
      <c r="L10229" s="71"/>
    </row>
    <row r="10230" spans="12:12">
      <c r="L10230" s="71"/>
    </row>
    <row r="10231" spans="12:12">
      <c r="L10231" s="71"/>
    </row>
    <row r="10232" spans="12:12">
      <c r="L10232" s="71"/>
    </row>
    <row r="10233" spans="12:12">
      <c r="L10233" s="71"/>
    </row>
    <row r="10234" spans="12:12">
      <c r="L10234" s="71"/>
    </row>
    <row r="10235" spans="12:12">
      <c r="L10235" s="71"/>
    </row>
    <row r="10236" spans="12:12">
      <c r="L10236" s="71"/>
    </row>
    <row r="10237" spans="12:12">
      <c r="L10237" s="71"/>
    </row>
    <row r="10238" spans="12:12">
      <c r="L10238" s="71"/>
    </row>
    <row r="10239" spans="12:12">
      <c r="L10239" s="71"/>
    </row>
    <row r="10240" spans="12:12">
      <c r="L10240" s="71"/>
    </row>
    <row r="10241" spans="12:12">
      <c r="L10241" s="71"/>
    </row>
    <row r="10242" spans="12:12">
      <c r="L10242" s="71"/>
    </row>
    <row r="10243" spans="12:12">
      <c r="L10243" s="71"/>
    </row>
    <row r="10244" spans="12:12">
      <c r="L10244" s="71"/>
    </row>
    <row r="10245" spans="12:12">
      <c r="L10245" s="71"/>
    </row>
    <row r="10246" spans="12:12">
      <c r="L10246" s="71"/>
    </row>
    <row r="10247" spans="12:12">
      <c r="L10247" s="71"/>
    </row>
    <row r="10248" spans="12:12">
      <c r="L10248" s="71"/>
    </row>
    <row r="10249" spans="12:12">
      <c r="L10249" s="71"/>
    </row>
    <row r="10250" spans="12:12">
      <c r="L10250" s="71"/>
    </row>
    <row r="10251" spans="12:12">
      <c r="L10251" s="71"/>
    </row>
    <row r="10252" spans="12:12">
      <c r="L10252" s="71"/>
    </row>
    <row r="10253" spans="12:12">
      <c r="L10253" s="71"/>
    </row>
    <row r="10254" spans="12:12">
      <c r="L10254" s="71"/>
    </row>
    <row r="10255" spans="12:12">
      <c r="L10255" s="71"/>
    </row>
    <row r="10256" spans="12:12">
      <c r="L10256" s="71"/>
    </row>
    <row r="10257" spans="12:12">
      <c r="L10257" s="71"/>
    </row>
    <row r="10258" spans="12:12">
      <c r="L10258" s="71"/>
    </row>
    <row r="10259" spans="12:12">
      <c r="L10259" s="71"/>
    </row>
    <row r="10260" spans="12:12">
      <c r="L10260" s="71"/>
    </row>
    <row r="10261" spans="12:12">
      <c r="L10261" s="71"/>
    </row>
    <row r="10262" spans="12:12">
      <c r="L10262" s="71"/>
    </row>
    <row r="10263" spans="12:12">
      <c r="L10263" s="71"/>
    </row>
    <row r="10264" spans="12:12">
      <c r="L10264" s="71"/>
    </row>
    <row r="10265" spans="12:12">
      <c r="L10265" s="71"/>
    </row>
    <row r="10266" spans="12:12">
      <c r="L10266" s="71"/>
    </row>
    <row r="10267" spans="12:12">
      <c r="L10267" s="71"/>
    </row>
    <row r="10268" spans="12:12">
      <c r="L10268" s="71"/>
    </row>
    <row r="10269" spans="12:12">
      <c r="L10269" s="71"/>
    </row>
    <row r="10270" spans="12:12">
      <c r="L10270" s="71"/>
    </row>
    <row r="10271" spans="12:12">
      <c r="L10271" s="71"/>
    </row>
    <row r="10272" spans="12:12">
      <c r="L10272" s="71"/>
    </row>
    <row r="10273" spans="12:12">
      <c r="L10273" s="71"/>
    </row>
    <row r="10274" spans="12:12">
      <c r="L10274" s="71"/>
    </row>
    <row r="10275" spans="12:12">
      <c r="L10275" s="71"/>
    </row>
    <row r="10276" spans="12:12">
      <c r="L10276" s="71"/>
    </row>
    <row r="10277" spans="12:12">
      <c r="L10277" s="71"/>
    </row>
    <row r="10278" spans="12:12">
      <c r="L10278" s="71"/>
    </row>
    <row r="10279" spans="12:12">
      <c r="L10279" s="71"/>
    </row>
    <row r="10280" spans="12:12">
      <c r="L10280" s="71"/>
    </row>
    <row r="10281" spans="12:12">
      <c r="L10281" s="71"/>
    </row>
    <row r="10282" spans="12:12">
      <c r="L10282" s="71"/>
    </row>
    <row r="10283" spans="12:12">
      <c r="L10283" s="71"/>
    </row>
    <row r="10284" spans="12:12">
      <c r="L10284" s="71"/>
    </row>
    <row r="10285" spans="12:12">
      <c r="L10285" s="71"/>
    </row>
    <row r="10286" spans="12:12">
      <c r="L10286" s="71"/>
    </row>
    <row r="10287" spans="12:12">
      <c r="L10287" s="71"/>
    </row>
    <row r="10288" spans="12:12">
      <c r="L10288" s="71"/>
    </row>
    <row r="10289" spans="12:12">
      <c r="L10289" s="71"/>
    </row>
    <row r="10290" spans="12:12">
      <c r="L10290" s="71"/>
    </row>
    <row r="10291" spans="12:12">
      <c r="L10291" s="71"/>
    </row>
    <row r="10292" spans="12:12">
      <c r="L10292" s="71"/>
    </row>
    <row r="10293" spans="12:12">
      <c r="L10293" s="71"/>
    </row>
    <row r="10294" spans="12:12">
      <c r="L10294" s="71"/>
    </row>
    <row r="10295" spans="12:12">
      <c r="L10295" s="71"/>
    </row>
    <row r="10296" spans="12:12">
      <c r="L10296" s="71"/>
    </row>
    <row r="10297" spans="12:12">
      <c r="L10297" s="71"/>
    </row>
    <row r="10298" spans="12:12">
      <c r="L10298" s="71"/>
    </row>
    <row r="10299" spans="12:12">
      <c r="L10299" s="71"/>
    </row>
    <row r="10300" spans="12:12">
      <c r="L10300" s="71"/>
    </row>
    <row r="10301" spans="12:12">
      <c r="L10301" s="71"/>
    </row>
    <row r="10302" spans="12:12">
      <c r="L10302" s="71"/>
    </row>
    <row r="10303" spans="12:12">
      <c r="L10303" s="71"/>
    </row>
    <row r="10304" spans="12:12">
      <c r="L10304" s="71"/>
    </row>
    <row r="10305" spans="12:12">
      <c r="L10305" s="71"/>
    </row>
    <row r="10306" spans="12:12">
      <c r="L10306" s="71"/>
    </row>
    <row r="10307" spans="12:12">
      <c r="L10307" s="71"/>
    </row>
    <row r="10308" spans="12:12">
      <c r="L10308" s="71"/>
    </row>
    <row r="10309" spans="12:12">
      <c r="L10309" s="71"/>
    </row>
    <row r="10310" spans="12:12">
      <c r="L10310" s="71"/>
    </row>
    <row r="10311" spans="12:12">
      <c r="L10311" s="71"/>
    </row>
    <row r="10312" spans="12:12">
      <c r="L10312" s="71"/>
    </row>
    <row r="10313" spans="12:12">
      <c r="L10313" s="71"/>
    </row>
    <row r="10314" spans="12:12">
      <c r="L10314" s="71"/>
    </row>
    <row r="10315" spans="12:12">
      <c r="L10315" s="71"/>
    </row>
    <row r="10316" spans="12:12">
      <c r="L10316" s="71"/>
    </row>
    <row r="10317" spans="12:12">
      <c r="L10317" s="71"/>
    </row>
    <row r="10318" spans="12:12">
      <c r="L10318" s="71"/>
    </row>
    <row r="10319" spans="12:12">
      <c r="L10319" s="71"/>
    </row>
    <row r="10320" spans="12:12">
      <c r="L10320" s="71"/>
    </row>
    <row r="10321" spans="12:12">
      <c r="L10321" s="71"/>
    </row>
    <row r="10322" spans="12:12">
      <c r="L10322" s="71"/>
    </row>
    <row r="10323" spans="12:12">
      <c r="L10323" s="71"/>
    </row>
    <row r="10324" spans="12:12">
      <c r="L10324" s="71"/>
    </row>
    <row r="10325" spans="12:12">
      <c r="L10325" s="71"/>
    </row>
    <row r="10326" spans="12:12">
      <c r="L10326" s="71"/>
    </row>
    <row r="10327" spans="12:12">
      <c r="L10327" s="71"/>
    </row>
    <row r="10328" spans="12:12">
      <c r="L10328" s="71"/>
    </row>
    <row r="10329" spans="12:12">
      <c r="L10329" s="71"/>
    </row>
    <row r="10330" spans="12:12">
      <c r="L10330" s="71"/>
    </row>
    <row r="10331" spans="12:12">
      <c r="L10331" s="71"/>
    </row>
    <row r="10332" spans="12:12">
      <c r="L10332" s="71"/>
    </row>
    <row r="10333" spans="12:12">
      <c r="L10333" s="71"/>
    </row>
    <row r="10334" spans="12:12">
      <c r="L10334" s="71"/>
    </row>
    <row r="10335" spans="12:12">
      <c r="L10335" s="71"/>
    </row>
    <row r="10336" spans="12:12">
      <c r="L10336" s="71"/>
    </row>
    <row r="10337" spans="12:12">
      <c r="L10337" s="71"/>
    </row>
    <row r="10338" spans="12:12">
      <c r="L10338" s="71"/>
    </row>
    <row r="10339" spans="12:12">
      <c r="L10339" s="71"/>
    </row>
    <row r="10340" spans="12:12">
      <c r="L10340" s="71"/>
    </row>
    <row r="10341" spans="12:12">
      <c r="L10341" s="71"/>
    </row>
    <row r="10342" spans="12:12">
      <c r="L10342" s="71"/>
    </row>
    <row r="10343" spans="12:12">
      <c r="L10343" s="71"/>
    </row>
    <row r="10344" spans="12:12">
      <c r="L10344" s="71"/>
    </row>
    <row r="10345" spans="12:12">
      <c r="L10345" s="71"/>
    </row>
    <row r="10346" spans="12:12">
      <c r="L10346" s="71"/>
    </row>
    <row r="10347" spans="12:12">
      <c r="L10347" s="71"/>
    </row>
    <row r="10348" spans="12:12">
      <c r="L10348" s="71"/>
    </row>
    <row r="10349" spans="12:12">
      <c r="L10349" s="71"/>
    </row>
    <row r="10350" spans="12:12">
      <c r="L10350" s="71"/>
    </row>
    <row r="10351" spans="12:12">
      <c r="L10351" s="71"/>
    </row>
    <row r="10352" spans="12:12">
      <c r="L10352" s="71"/>
    </row>
    <row r="10353" spans="12:12">
      <c r="L10353" s="71"/>
    </row>
    <row r="10354" spans="12:12">
      <c r="L10354" s="71"/>
    </row>
    <row r="10355" spans="12:12">
      <c r="L10355" s="71"/>
    </row>
    <row r="10356" spans="12:12">
      <c r="L10356" s="71"/>
    </row>
    <row r="10357" spans="12:12">
      <c r="L10357" s="71"/>
    </row>
    <row r="10358" spans="12:12">
      <c r="L10358" s="71"/>
    </row>
    <row r="10359" spans="12:12">
      <c r="L10359" s="71"/>
    </row>
    <row r="10360" spans="12:12">
      <c r="L10360" s="71"/>
    </row>
    <row r="10361" spans="12:12">
      <c r="L10361" s="71"/>
    </row>
    <row r="10362" spans="12:12">
      <c r="L10362" s="71"/>
    </row>
    <row r="10363" spans="12:12">
      <c r="L10363" s="71"/>
    </row>
    <row r="10364" spans="12:12">
      <c r="L10364" s="71"/>
    </row>
    <row r="10365" spans="12:12">
      <c r="L10365" s="71"/>
    </row>
    <row r="10366" spans="12:12">
      <c r="L10366" s="71"/>
    </row>
    <row r="10367" spans="12:12">
      <c r="L10367" s="71"/>
    </row>
    <row r="10368" spans="12:12">
      <c r="L10368" s="71"/>
    </row>
    <row r="10369" spans="12:12">
      <c r="L10369" s="71"/>
    </row>
    <row r="10370" spans="12:12">
      <c r="L10370" s="71"/>
    </row>
    <row r="10371" spans="12:12">
      <c r="L10371" s="71"/>
    </row>
    <row r="10372" spans="12:12">
      <c r="L10372" s="71"/>
    </row>
    <row r="10373" spans="12:12">
      <c r="L10373" s="71"/>
    </row>
    <row r="10374" spans="12:12">
      <c r="L10374" s="71"/>
    </row>
    <row r="10375" spans="12:12">
      <c r="L10375" s="71"/>
    </row>
    <row r="10376" spans="12:12">
      <c r="L10376" s="71"/>
    </row>
    <row r="10377" spans="12:12">
      <c r="L10377" s="71"/>
    </row>
    <row r="10378" spans="12:12">
      <c r="L10378" s="71"/>
    </row>
    <row r="10379" spans="12:12">
      <c r="L10379" s="71"/>
    </row>
    <row r="10380" spans="12:12">
      <c r="L10380" s="71"/>
    </row>
    <row r="10381" spans="12:12">
      <c r="L10381" s="71"/>
    </row>
    <row r="10382" spans="12:12">
      <c r="L10382" s="71"/>
    </row>
    <row r="10383" spans="12:12">
      <c r="L10383" s="71"/>
    </row>
    <row r="10384" spans="12:12">
      <c r="L10384" s="71"/>
    </row>
    <row r="10385" spans="12:12">
      <c r="L10385" s="71"/>
    </row>
    <row r="10386" spans="12:12">
      <c r="L10386" s="71"/>
    </row>
    <row r="10387" spans="12:12">
      <c r="L10387" s="71"/>
    </row>
    <row r="10388" spans="12:12">
      <c r="L10388" s="71"/>
    </row>
    <row r="10389" spans="12:12">
      <c r="L10389" s="71"/>
    </row>
    <row r="10390" spans="12:12">
      <c r="L10390" s="71"/>
    </row>
    <row r="10391" spans="12:12">
      <c r="L10391" s="71"/>
    </row>
    <row r="10392" spans="12:12">
      <c r="L10392" s="71"/>
    </row>
    <row r="10393" spans="12:12">
      <c r="L10393" s="71"/>
    </row>
    <row r="10394" spans="12:12">
      <c r="L10394" s="71"/>
    </row>
    <row r="10395" spans="12:12">
      <c r="L10395" s="71"/>
    </row>
    <row r="10396" spans="12:12">
      <c r="L10396" s="71"/>
    </row>
    <row r="10397" spans="12:12">
      <c r="L10397" s="71"/>
    </row>
    <row r="10398" spans="12:12">
      <c r="L10398" s="71"/>
    </row>
    <row r="10399" spans="12:12">
      <c r="L10399" s="71"/>
    </row>
    <row r="10400" spans="12:12">
      <c r="L10400" s="71"/>
    </row>
    <row r="10401" spans="12:12">
      <c r="L10401" s="71"/>
    </row>
    <row r="10402" spans="12:12">
      <c r="L10402" s="71"/>
    </row>
    <row r="10403" spans="12:12">
      <c r="L10403" s="71"/>
    </row>
    <row r="10404" spans="12:12">
      <c r="L10404" s="71"/>
    </row>
    <row r="10405" spans="12:12">
      <c r="L10405" s="71"/>
    </row>
    <row r="10406" spans="12:12">
      <c r="L10406" s="71"/>
    </row>
    <row r="10407" spans="12:12">
      <c r="L10407" s="71"/>
    </row>
    <row r="10408" spans="12:12">
      <c r="L10408" s="71"/>
    </row>
    <row r="10409" spans="12:12">
      <c r="L10409" s="71"/>
    </row>
    <row r="10410" spans="12:12">
      <c r="L10410" s="71"/>
    </row>
    <row r="10411" spans="12:12">
      <c r="L10411" s="71"/>
    </row>
    <row r="10412" spans="12:12">
      <c r="L10412" s="71"/>
    </row>
    <row r="10413" spans="12:12">
      <c r="L10413" s="71"/>
    </row>
    <row r="10414" spans="12:12">
      <c r="L10414" s="71"/>
    </row>
    <row r="10415" spans="12:12">
      <c r="L10415" s="71"/>
    </row>
    <row r="10416" spans="12:12">
      <c r="L10416" s="71"/>
    </row>
    <row r="10417" spans="12:12">
      <c r="L10417" s="71"/>
    </row>
    <row r="10418" spans="12:12">
      <c r="L10418" s="71"/>
    </row>
    <row r="10419" spans="12:12">
      <c r="L10419" s="71"/>
    </row>
    <row r="10420" spans="12:12">
      <c r="L10420" s="71"/>
    </row>
    <row r="10421" spans="12:12">
      <c r="L10421" s="71"/>
    </row>
    <row r="10422" spans="12:12">
      <c r="L10422" s="71"/>
    </row>
    <row r="10423" spans="12:12">
      <c r="L10423" s="71"/>
    </row>
    <row r="10424" spans="12:12">
      <c r="L10424" s="71"/>
    </row>
    <row r="10425" spans="12:12">
      <c r="L10425" s="71"/>
    </row>
    <row r="10426" spans="12:12">
      <c r="L10426" s="71"/>
    </row>
    <row r="10427" spans="12:12">
      <c r="L10427" s="71"/>
    </row>
    <row r="10428" spans="12:12">
      <c r="L10428" s="71"/>
    </row>
    <row r="10429" spans="12:12">
      <c r="L10429" s="71"/>
    </row>
    <row r="10430" spans="12:12">
      <c r="L10430" s="71"/>
    </row>
    <row r="10431" spans="12:12">
      <c r="L10431" s="71"/>
    </row>
    <row r="10432" spans="12:12">
      <c r="L10432" s="71"/>
    </row>
    <row r="10433" spans="12:12">
      <c r="L10433" s="71"/>
    </row>
    <row r="10434" spans="12:12">
      <c r="L10434" s="71"/>
    </row>
    <row r="10435" spans="12:12">
      <c r="L10435" s="71"/>
    </row>
    <row r="10436" spans="12:12">
      <c r="L10436" s="71"/>
    </row>
    <row r="10437" spans="12:12">
      <c r="L10437" s="71"/>
    </row>
    <row r="10438" spans="12:12">
      <c r="L10438" s="71"/>
    </row>
    <row r="10439" spans="12:12">
      <c r="L10439" s="71"/>
    </row>
    <row r="10440" spans="12:12">
      <c r="L10440" s="71"/>
    </row>
    <row r="10441" spans="12:12">
      <c r="L10441" s="71"/>
    </row>
    <row r="10442" spans="12:12">
      <c r="L10442" s="71"/>
    </row>
    <row r="10443" spans="12:12">
      <c r="L10443" s="71"/>
    </row>
    <row r="10444" spans="12:12">
      <c r="L10444" s="71"/>
    </row>
    <row r="10445" spans="12:12">
      <c r="L10445" s="71"/>
    </row>
    <row r="10446" spans="12:12">
      <c r="L10446" s="71"/>
    </row>
    <row r="10447" spans="12:12">
      <c r="L10447" s="71"/>
    </row>
    <row r="10448" spans="12:12">
      <c r="L10448" s="71"/>
    </row>
    <row r="10449" spans="12:12">
      <c r="L10449" s="71"/>
    </row>
    <row r="10450" spans="12:12">
      <c r="L10450" s="71"/>
    </row>
    <row r="10451" spans="12:12">
      <c r="L10451" s="71"/>
    </row>
    <row r="10452" spans="12:12">
      <c r="L10452" s="71"/>
    </row>
    <row r="10453" spans="12:12">
      <c r="L10453" s="71"/>
    </row>
    <row r="10454" spans="12:12">
      <c r="L10454" s="71"/>
    </row>
    <row r="10455" spans="12:12">
      <c r="L10455" s="71"/>
    </row>
    <row r="10456" spans="12:12">
      <c r="L10456" s="71"/>
    </row>
    <row r="10457" spans="12:12">
      <c r="L10457" s="71"/>
    </row>
    <row r="10458" spans="12:12">
      <c r="L10458" s="71"/>
    </row>
    <row r="10459" spans="12:12">
      <c r="L10459" s="71"/>
    </row>
    <row r="10460" spans="12:12">
      <c r="L10460" s="71"/>
    </row>
    <row r="10461" spans="12:12">
      <c r="L10461" s="71"/>
    </row>
    <row r="10462" spans="12:12">
      <c r="L10462" s="71"/>
    </row>
    <row r="10463" spans="12:12">
      <c r="L10463" s="71"/>
    </row>
    <row r="10464" spans="12:12">
      <c r="L10464" s="71"/>
    </row>
    <row r="10465" spans="12:12">
      <c r="L10465" s="71"/>
    </row>
    <row r="10466" spans="12:12">
      <c r="L10466" s="71"/>
    </row>
    <row r="10467" spans="12:12">
      <c r="L10467" s="71"/>
    </row>
    <row r="10468" spans="12:12">
      <c r="L10468" s="71"/>
    </row>
    <row r="10469" spans="12:12">
      <c r="L10469" s="71"/>
    </row>
    <row r="10470" spans="12:12">
      <c r="L10470" s="71"/>
    </row>
    <row r="10471" spans="12:12">
      <c r="L10471" s="71"/>
    </row>
    <row r="10472" spans="12:12">
      <c r="L10472" s="71"/>
    </row>
    <row r="10473" spans="12:12">
      <c r="L10473" s="71"/>
    </row>
    <row r="10474" spans="12:12">
      <c r="L10474" s="71"/>
    </row>
    <row r="10475" spans="12:12">
      <c r="L10475" s="71"/>
    </row>
    <row r="10476" spans="12:12">
      <c r="L10476" s="71"/>
    </row>
    <row r="10477" spans="12:12">
      <c r="L10477" s="71"/>
    </row>
    <row r="10478" spans="12:12">
      <c r="L10478" s="71"/>
    </row>
    <row r="10479" spans="12:12">
      <c r="L10479" s="71"/>
    </row>
    <row r="10480" spans="12:12">
      <c r="L10480" s="71"/>
    </row>
    <row r="10481" spans="12:12">
      <c r="L10481" s="71"/>
    </row>
    <row r="10482" spans="12:12">
      <c r="L10482" s="71"/>
    </row>
    <row r="10483" spans="12:12">
      <c r="L10483" s="71"/>
    </row>
    <row r="10484" spans="12:12">
      <c r="L10484" s="71"/>
    </row>
    <row r="10485" spans="12:12">
      <c r="L10485" s="71"/>
    </row>
    <row r="10486" spans="12:12">
      <c r="L10486" s="71"/>
    </row>
    <row r="10487" spans="12:12">
      <c r="L10487" s="71"/>
    </row>
    <row r="10488" spans="12:12">
      <c r="L10488" s="71"/>
    </row>
    <row r="10489" spans="12:12">
      <c r="L10489" s="71"/>
    </row>
    <row r="10490" spans="12:12">
      <c r="L10490" s="71"/>
    </row>
    <row r="10491" spans="12:12">
      <c r="L10491" s="71"/>
    </row>
    <row r="10492" spans="12:12">
      <c r="L10492" s="71"/>
    </row>
    <row r="10493" spans="12:12">
      <c r="L10493" s="71"/>
    </row>
    <row r="10494" spans="12:12">
      <c r="L10494" s="71"/>
    </row>
    <row r="10495" spans="12:12">
      <c r="L10495" s="71"/>
    </row>
    <row r="10496" spans="12:12">
      <c r="L10496" s="71"/>
    </row>
    <row r="10497" spans="12:12">
      <c r="L10497" s="71"/>
    </row>
    <row r="10498" spans="12:12">
      <c r="L10498" s="71"/>
    </row>
    <row r="10499" spans="12:12">
      <c r="L10499" s="71"/>
    </row>
    <row r="10500" spans="12:12">
      <c r="L10500" s="71"/>
    </row>
    <row r="10501" spans="12:12">
      <c r="L10501" s="71"/>
    </row>
    <row r="10502" spans="12:12">
      <c r="L10502" s="71"/>
    </row>
    <row r="10503" spans="12:12">
      <c r="L10503" s="71"/>
    </row>
    <row r="10504" spans="12:12">
      <c r="L10504" s="71"/>
    </row>
    <row r="10505" spans="12:12">
      <c r="L10505" s="71"/>
    </row>
    <row r="10506" spans="12:12">
      <c r="L10506" s="71"/>
    </row>
    <row r="10507" spans="12:12">
      <c r="L10507" s="71"/>
    </row>
    <row r="10508" spans="12:12">
      <c r="L10508" s="71"/>
    </row>
    <row r="10509" spans="12:12">
      <c r="L10509" s="71"/>
    </row>
    <row r="10510" spans="12:12">
      <c r="L10510" s="71"/>
    </row>
    <row r="10511" spans="12:12">
      <c r="L10511" s="71"/>
    </row>
    <row r="10512" spans="12:12">
      <c r="L10512" s="71"/>
    </row>
    <row r="10513" spans="12:12">
      <c r="L10513" s="71"/>
    </row>
    <row r="10514" spans="12:12">
      <c r="L10514" s="71"/>
    </row>
    <row r="10515" spans="12:12">
      <c r="L10515" s="71"/>
    </row>
    <row r="10516" spans="12:12">
      <c r="L10516" s="71"/>
    </row>
    <row r="10517" spans="12:12">
      <c r="L10517" s="71"/>
    </row>
    <row r="10518" spans="12:12">
      <c r="L10518" s="71"/>
    </row>
    <row r="10519" spans="12:12">
      <c r="L10519" s="71"/>
    </row>
    <row r="10520" spans="12:12">
      <c r="L10520" s="71"/>
    </row>
    <row r="10521" spans="12:12">
      <c r="L10521" s="71"/>
    </row>
    <row r="10522" spans="12:12">
      <c r="L10522" s="71"/>
    </row>
    <row r="10523" spans="12:12">
      <c r="L10523" s="71"/>
    </row>
    <row r="10524" spans="12:12">
      <c r="L10524" s="71"/>
    </row>
    <row r="10525" spans="12:12">
      <c r="L10525" s="71"/>
    </row>
    <row r="10526" spans="12:12">
      <c r="L10526" s="71"/>
    </row>
    <row r="10527" spans="12:12">
      <c r="L10527" s="71"/>
    </row>
    <row r="10528" spans="12:12">
      <c r="L10528" s="71"/>
    </row>
    <row r="10529" spans="12:12">
      <c r="L10529" s="71"/>
    </row>
    <row r="10530" spans="12:12">
      <c r="L10530" s="71"/>
    </row>
    <row r="10531" spans="12:12">
      <c r="L10531" s="71"/>
    </row>
    <row r="10532" spans="12:12">
      <c r="L10532" s="71"/>
    </row>
    <row r="10533" spans="12:12">
      <c r="L10533" s="71"/>
    </row>
    <row r="10534" spans="12:12">
      <c r="L10534" s="71"/>
    </row>
    <row r="10535" spans="12:12">
      <c r="L10535" s="71"/>
    </row>
    <row r="10536" spans="12:12">
      <c r="L10536" s="71"/>
    </row>
    <row r="10537" spans="12:12">
      <c r="L10537" s="71"/>
    </row>
    <row r="10538" spans="12:12">
      <c r="L10538" s="71"/>
    </row>
    <row r="10539" spans="12:12">
      <c r="L10539" s="71"/>
    </row>
    <row r="10540" spans="12:12">
      <c r="L10540" s="71"/>
    </row>
    <row r="10541" spans="12:12">
      <c r="L10541" s="71"/>
    </row>
    <row r="10542" spans="12:12">
      <c r="L10542" s="71"/>
    </row>
    <row r="10543" spans="12:12">
      <c r="L10543" s="71"/>
    </row>
    <row r="10544" spans="12:12">
      <c r="L10544" s="71"/>
    </row>
    <row r="10545" spans="12:12">
      <c r="L10545" s="71"/>
    </row>
    <row r="10546" spans="12:12">
      <c r="L10546" s="71"/>
    </row>
    <row r="10547" spans="12:12">
      <c r="L10547" s="71"/>
    </row>
    <row r="10548" spans="12:12">
      <c r="L10548" s="71"/>
    </row>
    <row r="10549" spans="12:12">
      <c r="L10549" s="71"/>
    </row>
    <row r="10550" spans="12:12">
      <c r="L10550" s="71"/>
    </row>
    <row r="10551" spans="12:12">
      <c r="L10551" s="71"/>
    </row>
    <row r="10552" spans="12:12">
      <c r="L10552" s="71"/>
    </row>
    <row r="10553" spans="12:12">
      <c r="L10553" s="71"/>
    </row>
    <row r="10554" spans="12:12">
      <c r="L10554" s="71"/>
    </row>
    <row r="10555" spans="12:12">
      <c r="L10555" s="71"/>
    </row>
    <row r="10556" spans="12:12">
      <c r="L10556" s="71"/>
    </row>
    <row r="10557" spans="12:12">
      <c r="L10557" s="71"/>
    </row>
    <row r="10558" spans="12:12">
      <c r="L10558" s="71"/>
    </row>
    <row r="10559" spans="12:12">
      <c r="L10559" s="71"/>
    </row>
    <row r="10560" spans="12:12">
      <c r="L10560" s="71"/>
    </row>
    <row r="10561" spans="12:12">
      <c r="L10561" s="71"/>
    </row>
    <row r="10562" spans="12:12">
      <c r="L10562" s="71"/>
    </row>
    <row r="10563" spans="12:12">
      <c r="L10563" s="71"/>
    </row>
    <row r="10564" spans="12:12">
      <c r="L10564" s="71"/>
    </row>
    <row r="10565" spans="12:12">
      <c r="L10565" s="71"/>
    </row>
    <row r="10566" spans="12:12">
      <c r="L10566" s="71"/>
    </row>
    <row r="10567" spans="12:12">
      <c r="L10567" s="71"/>
    </row>
    <row r="10568" spans="12:12">
      <c r="L10568" s="71"/>
    </row>
    <row r="10569" spans="12:12">
      <c r="L10569" s="71"/>
    </row>
    <row r="10570" spans="12:12">
      <c r="L10570" s="71"/>
    </row>
    <row r="10571" spans="12:12">
      <c r="L10571" s="71"/>
    </row>
    <row r="10572" spans="12:12">
      <c r="L10572" s="71"/>
    </row>
    <row r="10573" spans="12:12">
      <c r="L10573" s="71"/>
    </row>
    <row r="10574" spans="12:12">
      <c r="L10574" s="71"/>
    </row>
    <row r="10575" spans="12:12">
      <c r="L10575" s="71"/>
    </row>
    <row r="10576" spans="12:12">
      <c r="L10576" s="71"/>
    </row>
    <row r="10577" spans="12:12">
      <c r="L10577" s="71"/>
    </row>
    <row r="10578" spans="12:12">
      <c r="L10578" s="71"/>
    </row>
    <row r="10579" spans="12:12">
      <c r="L10579" s="71"/>
    </row>
    <row r="10580" spans="12:12">
      <c r="L10580" s="71"/>
    </row>
    <row r="10581" spans="12:12">
      <c r="L10581" s="71"/>
    </row>
    <row r="10582" spans="12:12">
      <c r="L10582" s="71"/>
    </row>
    <row r="10583" spans="12:12">
      <c r="L10583" s="71"/>
    </row>
    <row r="10584" spans="12:12">
      <c r="L10584" s="71"/>
    </row>
    <row r="10585" spans="12:12">
      <c r="L10585" s="71"/>
    </row>
    <row r="10586" spans="12:12">
      <c r="L10586" s="71"/>
    </row>
    <row r="10587" spans="12:12">
      <c r="L10587" s="71"/>
    </row>
    <row r="10588" spans="12:12">
      <c r="L10588" s="71"/>
    </row>
    <row r="10589" spans="12:12">
      <c r="L10589" s="71"/>
    </row>
    <row r="10590" spans="12:12">
      <c r="L10590" s="71"/>
    </row>
    <row r="10591" spans="12:12">
      <c r="L10591" s="71"/>
    </row>
    <row r="10592" spans="12:12">
      <c r="L10592" s="71"/>
    </row>
    <row r="10593" spans="12:12">
      <c r="L10593" s="71"/>
    </row>
    <row r="10594" spans="12:12">
      <c r="L10594" s="71"/>
    </row>
    <row r="10595" spans="12:12">
      <c r="L10595" s="71"/>
    </row>
    <row r="10596" spans="12:12">
      <c r="L10596" s="71"/>
    </row>
    <row r="10597" spans="12:12">
      <c r="L10597" s="71"/>
    </row>
    <row r="10598" spans="12:12">
      <c r="L10598" s="71"/>
    </row>
    <row r="10599" spans="12:12">
      <c r="L10599" s="71"/>
    </row>
    <row r="10600" spans="12:12">
      <c r="L10600" s="71"/>
    </row>
    <row r="10601" spans="12:12">
      <c r="L10601" s="71"/>
    </row>
    <row r="10602" spans="12:12">
      <c r="L10602" s="71"/>
    </row>
    <row r="10603" spans="12:12">
      <c r="L10603" s="71"/>
    </row>
    <row r="10604" spans="12:12">
      <c r="L10604" s="71"/>
    </row>
    <row r="10605" spans="12:12">
      <c r="L10605" s="71"/>
    </row>
    <row r="10606" spans="12:12">
      <c r="L10606" s="71"/>
    </row>
    <row r="10607" spans="12:12">
      <c r="L10607" s="71"/>
    </row>
    <row r="10608" spans="12:12">
      <c r="L10608" s="71"/>
    </row>
    <row r="10609" spans="12:12">
      <c r="L10609" s="71"/>
    </row>
    <row r="10610" spans="12:12">
      <c r="L10610" s="71"/>
    </row>
    <row r="10611" spans="12:12">
      <c r="L10611" s="71"/>
    </row>
    <row r="10612" spans="12:12">
      <c r="L10612" s="71"/>
    </row>
    <row r="10613" spans="12:12">
      <c r="L10613" s="71"/>
    </row>
    <row r="10614" spans="12:12">
      <c r="L10614" s="71"/>
    </row>
    <row r="10615" spans="12:12">
      <c r="L10615" s="71"/>
    </row>
    <row r="10616" spans="12:12">
      <c r="L10616" s="71"/>
    </row>
    <row r="10617" spans="12:12">
      <c r="L10617" s="71"/>
    </row>
    <row r="10618" spans="12:12">
      <c r="L10618" s="71"/>
    </row>
    <row r="10619" spans="12:12">
      <c r="L10619" s="71"/>
    </row>
    <row r="10620" spans="12:12">
      <c r="L10620" s="71"/>
    </row>
    <row r="10621" spans="12:12">
      <c r="L10621" s="71"/>
    </row>
    <row r="10622" spans="12:12">
      <c r="L10622" s="71"/>
    </row>
    <row r="10623" spans="12:12">
      <c r="L10623" s="71"/>
    </row>
    <row r="10624" spans="12:12">
      <c r="L10624" s="71"/>
    </row>
    <row r="10625" spans="12:12">
      <c r="L10625" s="71"/>
    </row>
    <row r="10626" spans="12:12">
      <c r="L10626" s="71"/>
    </row>
    <row r="10627" spans="12:12">
      <c r="L10627" s="71"/>
    </row>
    <row r="10628" spans="12:12">
      <c r="L10628" s="71"/>
    </row>
    <row r="10629" spans="12:12">
      <c r="L10629" s="71"/>
    </row>
    <row r="10630" spans="12:12">
      <c r="L10630" s="71"/>
    </row>
    <row r="10631" spans="12:12">
      <c r="L10631" s="71"/>
    </row>
    <row r="10632" spans="12:12">
      <c r="L10632" s="71"/>
    </row>
    <row r="10633" spans="12:12">
      <c r="L10633" s="71"/>
    </row>
    <row r="10634" spans="12:12">
      <c r="L10634" s="71"/>
    </row>
    <row r="10635" spans="12:12">
      <c r="L10635" s="71"/>
    </row>
    <row r="10636" spans="12:12">
      <c r="L10636" s="71"/>
    </row>
    <row r="10637" spans="12:12">
      <c r="L10637" s="71"/>
    </row>
    <row r="10638" spans="12:12">
      <c r="L10638" s="71"/>
    </row>
    <row r="10639" spans="12:12">
      <c r="L10639" s="71"/>
    </row>
    <row r="10640" spans="12:12">
      <c r="L10640" s="71"/>
    </row>
    <row r="10641" spans="12:12">
      <c r="L10641" s="71"/>
    </row>
    <row r="10642" spans="12:12">
      <c r="L10642" s="71"/>
    </row>
    <row r="10643" spans="12:12">
      <c r="L10643" s="71"/>
    </row>
    <row r="10644" spans="12:12">
      <c r="L10644" s="71"/>
    </row>
    <row r="10645" spans="12:12">
      <c r="L10645" s="71"/>
    </row>
    <row r="10646" spans="12:12">
      <c r="L10646" s="71"/>
    </row>
    <row r="10647" spans="12:12">
      <c r="L10647" s="71"/>
    </row>
    <row r="10648" spans="12:12">
      <c r="L10648" s="71"/>
    </row>
    <row r="10649" spans="12:12">
      <c r="L10649" s="71"/>
    </row>
    <row r="10650" spans="12:12">
      <c r="L10650" s="71"/>
    </row>
    <row r="10651" spans="12:12">
      <c r="L10651" s="71"/>
    </row>
    <row r="10652" spans="12:12">
      <c r="L10652" s="71"/>
    </row>
    <row r="10653" spans="12:12">
      <c r="L10653" s="71"/>
    </row>
    <row r="10654" spans="12:12">
      <c r="L10654" s="71"/>
    </row>
    <row r="10655" spans="12:12">
      <c r="L10655" s="71"/>
    </row>
    <row r="10656" spans="12:12">
      <c r="L10656" s="71"/>
    </row>
    <row r="10657" spans="12:12">
      <c r="L10657" s="71"/>
    </row>
    <row r="10658" spans="12:12">
      <c r="L10658" s="71"/>
    </row>
    <row r="10659" spans="12:12">
      <c r="L10659" s="71"/>
    </row>
    <row r="10660" spans="12:12">
      <c r="L10660" s="71"/>
    </row>
    <row r="10661" spans="12:12">
      <c r="L10661" s="71"/>
    </row>
    <row r="10662" spans="12:12">
      <c r="L10662" s="71"/>
    </row>
    <row r="10663" spans="12:12">
      <c r="L10663" s="71"/>
    </row>
    <row r="10664" spans="12:12">
      <c r="L10664" s="71"/>
    </row>
    <row r="10665" spans="12:12">
      <c r="L10665" s="71"/>
    </row>
    <row r="10666" spans="12:12">
      <c r="L10666" s="71"/>
    </row>
    <row r="10667" spans="12:12">
      <c r="L10667" s="71"/>
    </row>
    <row r="10668" spans="12:12">
      <c r="L10668" s="71"/>
    </row>
    <row r="10669" spans="12:12">
      <c r="L10669" s="71"/>
    </row>
    <row r="10670" spans="12:12">
      <c r="L10670" s="71"/>
    </row>
    <row r="10671" spans="12:12">
      <c r="L10671" s="71"/>
    </row>
    <row r="10672" spans="12:12">
      <c r="L10672" s="71"/>
    </row>
    <row r="10673" spans="12:12">
      <c r="L10673" s="71"/>
    </row>
    <row r="10674" spans="12:12">
      <c r="L10674" s="71"/>
    </row>
    <row r="10675" spans="12:12">
      <c r="L10675" s="71"/>
    </row>
    <row r="10676" spans="12:12">
      <c r="L10676" s="71"/>
    </row>
    <row r="10677" spans="12:12">
      <c r="L10677" s="71"/>
    </row>
    <row r="10678" spans="12:12">
      <c r="L10678" s="71"/>
    </row>
    <row r="10679" spans="12:12">
      <c r="L10679" s="71"/>
    </row>
    <row r="10680" spans="12:12">
      <c r="L10680" s="71"/>
    </row>
    <row r="10681" spans="12:12">
      <c r="L10681" s="71"/>
    </row>
    <row r="10682" spans="12:12">
      <c r="L10682" s="71"/>
    </row>
    <row r="10683" spans="12:12">
      <c r="L10683" s="71"/>
    </row>
    <row r="10684" spans="12:12">
      <c r="L10684" s="71"/>
    </row>
    <row r="10685" spans="12:12">
      <c r="L10685" s="71"/>
    </row>
    <row r="10686" spans="12:12">
      <c r="L10686" s="71"/>
    </row>
    <row r="10687" spans="12:12">
      <c r="L10687" s="71"/>
    </row>
    <row r="10688" spans="12:12">
      <c r="L10688" s="71"/>
    </row>
    <row r="10689" spans="12:12">
      <c r="L10689" s="71"/>
    </row>
    <row r="10690" spans="12:12">
      <c r="L10690" s="71"/>
    </row>
    <row r="10691" spans="12:12">
      <c r="L10691" s="71"/>
    </row>
    <row r="10692" spans="12:12">
      <c r="L10692" s="71"/>
    </row>
    <row r="10693" spans="12:12">
      <c r="L10693" s="71"/>
    </row>
    <row r="10694" spans="12:12">
      <c r="L10694" s="71"/>
    </row>
    <row r="10695" spans="12:12">
      <c r="L10695" s="71"/>
    </row>
    <row r="10696" spans="12:12">
      <c r="L10696" s="71"/>
    </row>
    <row r="10697" spans="12:12">
      <c r="L10697" s="71"/>
    </row>
    <row r="10698" spans="12:12">
      <c r="L10698" s="71"/>
    </row>
    <row r="10699" spans="12:12">
      <c r="L10699" s="71"/>
    </row>
    <row r="10700" spans="12:12">
      <c r="L10700" s="71"/>
    </row>
    <row r="10701" spans="12:12">
      <c r="L10701" s="71"/>
    </row>
    <row r="10702" spans="12:12">
      <c r="L10702" s="71"/>
    </row>
    <row r="10703" spans="12:12">
      <c r="L10703" s="71"/>
    </row>
    <row r="10704" spans="12:12">
      <c r="L10704" s="71"/>
    </row>
    <row r="10705" spans="12:12">
      <c r="L10705" s="71"/>
    </row>
    <row r="10706" spans="12:12">
      <c r="L10706" s="71"/>
    </row>
    <row r="10707" spans="12:12">
      <c r="L10707" s="71"/>
    </row>
    <row r="10708" spans="12:12">
      <c r="L10708" s="71"/>
    </row>
    <row r="10709" spans="12:12">
      <c r="L10709" s="71"/>
    </row>
    <row r="10710" spans="12:12">
      <c r="L10710" s="71"/>
    </row>
    <row r="10711" spans="12:12">
      <c r="L10711" s="71"/>
    </row>
    <row r="10712" spans="12:12">
      <c r="L10712" s="71"/>
    </row>
    <row r="10713" spans="12:12">
      <c r="L10713" s="71"/>
    </row>
    <row r="10714" spans="12:12">
      <c r="L10714" s="71"/>
    </row>
    <row r="10715" spans="12:12">
      <c r="L10715" s="71"/>
    </row>
    <row r="10716" spans="12:12">
      <c r="L10716" s="71"/>
    </row>
    <row r="10717" spans="12:12">
      <c r="L10717" s="71"/>
    </row>
    <row r="10718" spans="12:12">
      <c r="L10718" s="71"/>
    </row>
    <row r="10719" spans="12:12">
      <c r="L10719" s="71"/>
    </row>
    <row r="10720" spans="12:12">
      <c r="L10720" s="71"/>
    </row>
    <row r="10721" spans="12:12">
      <c r="L10721" s="71"/>
    </row>
    <row r="10722" spans="12:12">
      <c r="L10722" s="71"/>
    </row>
    <row r="10723" spans="12:12">
      <c r="L10723" s="71"/>
    </row>
    <row r="10724" spans="12:12">
      <c r="L10724" s="71"/>
    </row>
    <row r="10725" spans="12:12">
      <c r="L10725" s="71"/>
    </row>
    <row r="10726" spans="12:12">
      <c r="L10726" s="71"/>
    </row>
    <row r="10727" spans="12:12">
      <c r="L10727" s="71"/>
    </row>
    <row r="10728" spans="12:12">
      <c r="L10728" s="71"/>
    </row>
    <row r="10729" spans="12:12">
      <c r="L10729" s="71"/>
    </row>
    <row r="10730" spans="12:12">
      <c r="L10730" s="71"/>
    </row>
    <row r="10731" spans="12:12">
      <c r="L10731" s="71"/>
    </row>
    <row r="10732" spans="12:12">
      <c r="L10732" s="71"/>
    </row>
    <row r="10733" spans="12:12">
      <c r="L10733" s="71"/>
    </row>
    <row r="10734" spans="12:12">
      <c r="L10734" s="71"/>
    </row>
    <row r="10735" spans="12:12">
      <c r="L10735" s="71"/>
    </row>
    <row r="10736" spans="12:12">
      <c r="L10736" s="71"/>
    </row>
    <row r="10737" spans="12:12">
      <c r="L10737" s="71"/>
    </row>
    <row r="10738" spans="12:12">
      <c r="L10738" s="71"/>
    </row>
    <row r="10739" spans="12:12">
      <c r="L10739" s="71"/>
    </row>
    <row r="10740" spans="12:12">
      <c r="L10740" s="71"/>
    </row>
    <row r="10741" spans="12:12">
      <c r="L10741" s="71"/>
    </row>
    <row r="10742" spans="12:12">
      <c r="L10742" s="71"/>
    </row>
    <row r="10743" spans="12:12">
      <c r="L10743" s="71"/>
    </row>
    <row r="10744" spans="12:12">
      <c r="L10744" s="71"/>
    </row>
    <row r="10745" spans="12:12">
      <c r="L10745" s="71"/>
    </row>
    <row r="10746" spans="12:12">
      <c r="L10746" s="71"/>
    </row>
    <row r="10747" spans="12:12">
      <c r="L10747" s="71"/>
    </row>
    <row r="10748" spans="12:12">
      <c r="L10748" s="71"/>
    </row>
    <row r="10749" spans="12:12">
      <c r="L10749" s="71"/>
    </row>
    <row r="10750" spans="12:12">
      <c r="L10750" s="71"/>
    </row>
    <row r="10751" spans="12:12">
      <c r="L10751" s="71"/>
    </row>
    <row r="10752" spans="12:12">
      <c r="L10752" s="71"/>
    </row>
    <row r="10753" spans="12:12">
      <c r="L10753" s="71"/>
    </row>
    <row r="10754" spans="12:12">
      <c r="L10754" s="71"/>
    </row>
    <row r="10755" spans="12:12">
      <c r="L10755" s="71"/>
    </row>
    <row r="10756" spans="12:12">
      <c r="L10756" s="71"/>
    </row>
    <row r="10757" spans="12:12">
      <c r="L10757" s="71"/>
    </row>
    <row r="10758" spans="12:12">
      <c r="L10758" s="71"/>
    </row>
    <row r="10759" spans="12:12">
      <c r="L10759" s="71"/>
    </row>
    <row r="10760" spans="12:12">
      <c r="L10760" s="71"/>
    </row>
    <row r="10761" spans="12:12">
      <c r="L10761" s="71"/>
    </row>
    <row r="10762" spans="12:12">
      <c r="L10762" s="71"/>
    </row>
    <row r="10763" spans="12:12">
      <c r="L10763" s="71"/>
    </row>
    <row r="10764" spans="12:12">
      <c r="L10764" s="71"/>
    </row>
    <row r="10765" spans="12:12">
      <c r="L10765" s="71"/>
    </row>
    <row r="10766" spans="12:12">
      <c r="L10766" s="71"/>
    </row>
    <row r="10767" spans="12:12">
      <c r="L10767" s="71"/>
    </row>
    <row r="10768" spans="12:12">
      <c r="L10768" s="71"/>
    </row>
    <row r="10769" spans="12:12">
      <c r="L10769" s="71"/>
    </row>
    <row r="10770" spans="12:12">
      <c r="L10770" s="71"/>
    </row>
    <row r="10771" spans="12:12">
      <c r="L10771" s="71"/>
    </row>
    <row r="10772" spans="12:12">
      <c r="L10772" s="71"/>
    </row>
    <row r="10773" spans="12:12">
      <c r="L10773" s="71"/>
    </row>
    <row r="10774" spans="12:12">
      <c r="L10774" s="71"/>
    </row>
    <row r="10775" spans="12:12">
      <c r="L10775" s="71"/>
    </row>
    <row r="10776" spans="12:12">
      <c r="L10776" s="71"/>
    </row>
    <row r="10777" spans="12:12">
      <c r="L10777" s="71"/>
    </row>
    <row r="10778" spans="12:12">
      <c r="L10778" s="71"/>
    </row>
    <row r="10779" spans="12:12">
      <c r="L10779" s="71"/>
    </row>
    <row r="10780" spans="12:12">
      <c r="L10780" s="71"/>
    </row>
    <row r="10781" spans="12:12">
      <c r="L10781" s="71"/>
    </row>
    <row r="10782" spans="12:12">
      <c r="L10782" s="71"/>
    </row>
    <row r="10783" spans="12:12">
      <c r="L10783" s="71"/>
    </row>
    <row r="10784" spans="12:12">
      <c r="L10784" s="71"/>
    </row>
    <row r="10785" spans="12:12">
      <c r="L10785" s="71"/>
    </row>
    <row r="10786" spans="12:12">
      <c r="L10786" s="71"/>
    </row>
    <row r="10787" spans="12:12">
      <c r="L10787" s="71"/>
    </row>
    <row r="10788" spans="12:12">
      <c r="L10788" s="71"/>
    </row>
    <row r="10789" spans="12:12">
      <c r="L10789" s="71"/>
    </row>
    <row r="10790" spans="12:12">
      <c r="L10790" s="71"/>
    </row>
    <row r="10791" spans="12:12">
      <c r="L10791" s="71"/>
    </row>
    <row r="10792" spans="12:12">
      <c r="L10792" s="71"/>
    </row>
    <row r="10793" spans="12:12">
      <c r="L10793" s="71"/>
    </row>
    <row r="10794" spans="12:12">
      <c r="L10794" s="71"/>
    </row>
    <row r="10795" spans="12:12">
      <c r="L10795" s="71"/>
    </row>
    <row r="10796" spans="12:12">
      <c r="L10796" s="71"/>
    </row>
    <row r="10797" spans="12:12">
      <c r="L10797" s="71"/>
    </row>
    <row r="10798" spans="12:12">
      <c r="L10798" s="71"/>
    </row>
    <row r="10799" spans="12:12">
      <c r="L10799" s="71"/>
    </row>
    <row r="10800" spans="12:12">
      <c r="L10800" s="71"/>
    </row>
    <row r="10801" spans="12:12">
      <c r="L10801" s="71"/>
    </row>
    <row r="10802" spans="12:12">
      <c r="L10802" s="71"/>
    </row>
    <row r="10803" spans="12:12">
      <c r="L10803" s="71"/>
    </row>
    <row r="10804" spans="12:12">
      <c r="L10804" s="71"/>
    </row>
    <row r="10805" spans="12:12">
      <c r="L10805" s="71"/>
    </row>
    <row r="10806" spans="12:12">
      <c r="L10806" s="71"/>
    </row>
    <row r="10807" spans="12:12">
      <c r="L10807" s="71"/>
    </row>
    <row r="10808" spans="12:12">
      <c r="L10808" s="71"/>
    </row>
    <row r="10809" spans="12:12">
      <c r="L10809" s="71"/>
    </row>
    <row r="10810" spans="12:12">
      <c r="L10810" s="71"/>
    </row>
    <row r="10811" spans="12:12">
      <c r="L10811" s="71"/>
    </row>
    <row r="10812" spans="12:12">
      <c r="L10812" s="71"/>
    </row>
    <row r="10813" spans="12:12">
      <c r="L10813" s="71"/>
    </row>
    <row r="10814" spans="12:12">
      <c r="L10814" s="71"/>
    </row>
    <row r="10815" spans="12:12">
      <c r="L10815" s="71"/>
    </row>
    <row r="10816" spans="12:12">
      <c r="L10816" s="71"/>
    </row>
    <row r="10817" spans="12:12">
      <c r="L10817" s="71"/>
    </row>
    <row r="10818" spans="12:12">
      <c r="L10818" s="71"/>
    </row>
    <row r="10819" spans="12:12">
      <c r="L10819" s="71"/>
    </row>
    <row r="10820" spans="12:12">
      <c r="L10820" s="71"/>
    </row>
    <row r="10821" spans="12:12">
      <c r="L10821" s="71"/>
    </row>
    <row r="10822" spans="12:12">
      <c r="L10822" s="71"/>
    </row>
    <row r="10823" spans="12:12">
      <c r="L10823" s="71"/>
    </row>
    <row r="10824" spans="12:12">
      <c r="L10824" s="71"/>
    </row>
    <row r="10825" spans="12:12">
      <c r="L10825" s="71"/>
    </row>
    <row r="10826" spans="12:12">
      <c r="L10826" s="71"/>
    </row>
    <row r="10827" spans="12:12">
      <c r="L10827" s="71"/>
    </row>
    <row r="10828" spans="12:12">
      <c r="L10828" s="71"/>
    </row>
    <row r="10829" spans="12:12">
      <c r="L10829" s="71"/>
    </row>
    <row r="10830" spans="12:12">
      <c r="L10830" s="71"/>
    </row>
    <row r="10831" spans="12:12">
      <c r="L10831" s="71"/>
    </row>
    <row r="10832" spans="12:12">
      <c r="L10832" s="71"/>
    </row>
    <row r="10833" spans="12:12">
      <c r="L10833" s="71"/>
    </row>
    <row r="10834" spans="12:12">
      <c r="L10834" s="71"/>
    </row>
    <row r="10835" spans="12:12">
      <c r="L10835" s="71"/>
    </row>
    <row r="10836" spans="12:12">
      <c r="L10836" s="71"/>
    </row>
    <row r="10837" spans="12:12">
      <c r="L10837" s="71"/>
    </row>
    <row r="10838" spans="12:12">
      <c r="L10838" s="71"/>
    </row>
    <row r="10839" spans="12:12">
      <c r="L10839" s="71"/>
    </row>
    <row r="10840" spans="12:12">
      <c r="L10840" s="71"/>
    </row>
    <row r="10841" spans="12:12">
      <c r="L10841" s="71"/>
    </row>
    <row r="10842" spans="12:12">
      <c r="L10842" s="71"/>
    </row>
    <row r="10843" spans="12:12">
      <c r="L10843" s="71"/>
    </row>
    <row r="10844" spans="12:12">
      <c r="L10844" s="71"/>
    </row>
    <row r="10845" spans="12:12">
      <c r="L10845" s="71"/>
    </row>
    <row r="10846" spans="12:12">
      <c r="L10846" s="71"/>
    </row>
    <row r="10847" spans="12:12">
      <c r="L10847" s="71"/>
    </row>
    <row r="10848" spans="12:12">
      <c r="L10848" s="71"/>
    </row>
    <row r="10849" spans="12:12">
      <c r="L10849" s="71"/>
    </row>
    <row r="10850" spans="12:12">
      <c r="L10850" s="71"/>
    </row>
    <row r="10851" spans="12:12">
      <c r="L10851" s="71"/>
    </row>
    <row r="10852" spans="12:12">
      <c r="L10852" s="71"/>
    </row>
    <row r="10853" spans="12:12">
      <c r="L10853" s="71"/>
    </row>
    <row r="10854" spans="12:12">
      <c r="L10854" s="71"/>
    </row>
    <row r="10855" spans="12:12">
      <c r="L10855" s="71"/>
    </row>
    <row r="10856" spans="12:12">
      <c r="L10856" s="71"/>
    </row>
    <row r="10857" spans="12:12">
      <c r="L10857" s="71"/>
    </row>
    <row r="10858" spans="12:12">
      <c r="L10858" s="71"/>
    </row>
    <row r="10859" spans="12:12">
      <c r="L10859" s="71"/>
    </row>
    <row r="10860" spans="12:12">
      <c r="L10860" s="71"/>
    </row>
    <row r="10861" spans="12:12">
      <c r="L10861" s="71"/>
    </row>
    <row r="10862" spans="12:12">
      <c r="L10862" s="71"/>
    </row>
    <row r="10863" spans="12:12">
      <c r="L10863" s="71"/>
    </row>
    <row r="10864" spans="12:12">
      <c r="L10864" s="71"/>
    </row>
    <row r="10865" spans="12:12">
      <c r="L10865" s="71"/>
    </row>
    <row r="10866" spans="12:12">
      <c r="L10866" s="71"/>
    </row>
    <row r="10867" spans="12:12">
      <c r="L10867" s="71"/>
    </row>
    <row r="10868" spans="12:12">
      <c r="L10868" s="71"/>
    </row>
    <row r="10869" spans="12:12">
      <c r="L10869" s="71"/>
    </row>
    <row r="10870" spans="12:12">
      <c r="L10870" s="71"/>
    </row>
    <row r="10871" spans="12:12">
      <c r="L10871" s="71"/>
    </row>
    <row r="10872" spans="12:12">
      <c r="L10872" s="71"/>
    </row>
    <row r="10873" spans="12:12">
      <c r="L10873" s="71"/>
    </row>
    <row r="10874" spans="12:12">
      <c r="L10874" s="71"/>
    </row>
    <row r="10875" spans="12:12">
      <c r="L10875" s="71"/>
    </row>
    <row r="10876" spans="12:12">
      <c r="L10876" s="71"/>
    </row>
    <row r="10877" spans="12:12">
      <c r="L10877" s="71"/>
    </row>
    <row r="10878" spans="12:12">
      <c r="L10878" s="71"/>
    </row>
    <row r="10879" spans="12:12">
      <c r="L10879" s="71"/>
    </row>
    <row r="10880" spans="12:12">
      <c r="L10880" s="71"/>
    </row>
    <row r="10881" spans="12:12">
      <c r="L10881" s="71"/>
    </row>
    <row r="10882" spans="12:12">
      <c r="L10882" s="71"/>
    </row>
    <row r="10883" spans="12:12">
      <c r="L10883" s="71"/>
    </row>
    <row r="10884" spans="12:12">
      <c r="L10884" s="71"/>
    </row>
    <row r="10885" spans="12:12">
      <c r="L10885" s="71"/>
    </row>
    <row r="10886" spans="12:12">
      <c r="L10886" s="71"/>
    </row>
    <row r="10887" spans="12:12">
      <c r="L10887" s="71"/>
    </row>
    <row r="10888" spans="12:12">
      <c r="L10888" s="71"/>
    </row>
    <row r="10889" spans="12:12">
      <c r="L10889" s="71"/>
    </row>
    <row r="10890" spans="12:12">
      <c r="L10890" s="71"/>
    </row>
    <row r="10891" spans="12:12">
      <c r="L10891" s="71"/>
    </row>
    <row r="10892" spans="12:12">
      <c r="L10892" s="71"/>
    </row>
    <row r="10893" spans="12:12">
      <c r="L10893" s="71"/>
    </row>
    <row r="10894" spans="12:12">
      <c r="L10894" s="71"/>
    </row>
    <row r="10895" spans="12:12">
      <c r="L10895" s="71"/>
    </row>
    <row r="10896" spans="12:12">
      <c r="L10896" s="71"/>
    </row>
    <row r="10897" spans="12:12">
      <c r="L10897" s="71"/>
    </row>
    <row r="10898" spans="12:12">
      <c r="L10898" s="71"/>
    </row>
    <row r="10899" spans="12:12">
      <c r="L10899" s="71"/>
    </row>
    <row r="10900" spans="12:12">
      <c r="L10900" s="71"/>
    </row>
    <row r="10901" spans="12:12">
      <c r="L10901" s="71"/>
    </row>
    <row r="10902" spans="12:12">
      <c r="L10902" s="71"/>
    </row>
    <row r="10903" spans="12:12">
      <c r="L10903" s="71"/>
    </row>
    <row r="10904" spans="12:12">
      <c r="L10904" s="71"/>
    </row>
    <row r="10905" spans="12:12">
      <c r="L10905" s="71"/>
    </row>
    <row r="10906" spans="12:12">
      <c r="L10906" s="71"/>
    </row>
    <row r="10907" spans="12:12">
      <c r="L10907" s="71"/>
    </row>
    <row r="10908" spans="12:12">
      <c r="L10908" s="71"/>
    </row>
    <row r="10909" spans="12:12">
      <c r="L10909" s="71"/>
    </row>
    <row r="10910" spans="12:12">
      <c r="L10910" s="71"/>
    </row>
    <row r="10911" spans="12:12">
      <c r="L10911" s="71"/>
    </row>
    <row r="10912" spans="12:12">
      <c r="L10912" s="71"/>
    </row>
    <row r="10913" spans="12:12">
      <c r="L10913" s="71"/>
    </row>
    <row r="10914" spans="12:12">
      <c r="L10914" s="71"/>
    </row>
    <row r="10915" spans="12:12">
      <c r="L10915" s="71"/>
    </row>
    <row r="10916" spans="12:12">
      <c r="L10916" s="71"/>
    </row>
    <row r="10917" spans="12:12">
      <c r="L10917" s="71"/>
    </row>
    <row r="10918" spans="12:12">
      <c r="L10918" s="71"/>
    </row>
    <row r="10919" spans="12:12">
      <c r="L10919" s="71"/>
    </row>
    <row r="10920" spans="12:12">
      <c r="L10920" s="71"/>
    </row>
    <row r="10921" spans="12:12">
      <c r="L10921" s="71"/>
    </row>
    <row r="10922" spans="12:12">
      <c r="L10922" s="71"/>
    </row>
    <row r="10923" spans="12:12">
      <c r="L10923" s="71"/>
    </row>
    <row r="10924" spans="12:12">
      <c r="L10924" s="71"/>
    </row>
    <row r="10925" spans="12:12">
      <c r="L10925" s="71"/>
    </row>
    <row r="10926" spans="12:12">
      <c r="L10926" s="71"/>
    </row>
    <row r="10927" spans="12:12">
      <c r="L10927" s="71"/>
    </row>
    <row r="10928" spans="12:12">
      <c r="L10928" s="71"/>
    </row>
    <row r="10929" spans="12:12">
      <c r="L10929" s="71"/>
    </row>
    <row r="10930" spans="12:12">
      <c r="L10930" s="71"/>
    </row>
    <row r="10931" spans="12:12">
      <c r="L10931" s="71"/>
    </row>
    <row r="10932" spans="12:12">
      <c r="L10932" s="71"/>
    </row>
    <row r="10933" spans="12:12">
      <c r="L10933" s="71"/>
    </row>
    <row r="10934" spans="12:12">
      <c r="L10934" s="71"/>
    </row>
    <row r="10935" spans="12:12">
      <c r="L10935" s="71"/>
    </row>
    <row r="10936" spans="12:12">
      <c r="L10936" s="71"/>
    </row>
    <row r="10937" spans="12:12">
      <c r="L10937" s="71"/>
    </row>
    <row r="10938" spans="12:12">
      <c r="L10938" s="71"/>
    </row>
    <row r="10939" spans="12:12">
      <c r="L10939" s="71"/>
    </row>
    <row r="10940" spans="12:12">
      <c r="L10940" s="71"/>
    </row>
    <row r="10941" spans="12:12">
      <c r="L10941" s="71"/>
    </row>
    <row r="10942" spans="12:12">
      <c r="L10942" s="71"/>
    </row>
    <row r="10943" spans="12:12">
      <c r="L10943" s="71"/>
    </row>
    <row r="10944" spans="12:12">
      <c r="L10944" s="71"/>
    </row>
    <row r="10945" spans="12:12">
      <c r="L10945" s="71"/>
    </row>
    <row r="10946" spans="12:12">
      <c r="L10946" s="71"/>
    </row>
    <row r="10947" spans="12:12">
      <c r="L10947" s="71"/>
    </row>
    <row r="10948" spans="12:12">
      <c r="L10948" s="71"/>
    </row>
    <row r="10949" spans="12:12">
      <c r="L10949" s="71"/>
    </row>
    <row r="10950" spans="12:12">
      <c r="L10950" s="71"/>
    </row>
    <row r="10951" spans="12:12">
      <c r="L10951" s="71"/>
    </row>
    <row r="10952" spans="12:12">
      <c r="L10952" s="71"/>
    </row>
    <row r="10953" spans="12:12">
      <c r="L10953" s="71"/>
    </row>
    <row r="10954" spans="12:12">
      <c r="L10954" s="71"/>
    </row>
    <row r="10955" spans="12:12">
      <c r="L10955" s="71"/>
    </row>
    <row r="10956" spans="12:12">
      <c r="L10956" s="71"/>
    </row>
    <row r="10957" spans="12:12">
      <c r="L10957" s="71"/>
    </row>
    <row r="10958" spans="12:12">
      <c r="L10958" s="71"/>
    </row>
    <row r="10959" spans="12:12">
      <c r="L10959" s="71"/>
    </row>
    <row r="10960" spans="12:12">
      <c r="L10960" s="71"/>
    </row>
    <row r="10961" spans="12:12">
      <c r="L10961" s="71"/>
    </row>
    <row r="10962" spans="12:12">
      <c r="L10962" s="71"/>
    </row>
    <row r="10963" spans="12:12">
      <c r="L10963" s="71"/>
    </row>
    <row r="10964" spans="12:12">
      <c r="L10964" s="71"/>
    </row>
    <row r="10965" spans="12:12">
      <c r="L10965" s="71"/>
    </row>
    <row r="10966" spans="12:12">
      <c r="L10966" s="71"/>
    </row>
    <row r="10967" spans="12:12">
      <c r="L10967" s="71"/>
    </row>
    <row r="10968" spans="12:12">
      <c r="L10968" s="71"/>
    </row>
    <row r="10969" spans="12:12">
      <c r="L10969" s="71"/>
    </row>
    <row r="10970" spans="12:12">
      <c r="L10970" s="71"/>
    </row>
    <row r="10971" spans="12:12">
      <c r="L10971" s="71"/>
    </row>
    <row r="10972" spans="12:12">
      <c r="L10972" s="71"/>
    </row>
    <row r="10973" spans="12:12">
      <c r="L10973" s="71"/>
    </row>
    <row r="10974" spans="12:12">
      <c r="L10974" s="71"/>
    </row>
    <row r="10975" spans="12:12">
      <c r="L10975" s="71"/>
    </row>
    <row r="10976" spans="12:12">
      <c r="L10976" s="71"/>
    </row>
    <row r="10977" spans="12:12">
      <c r="L10977" s="71"/>
    </row>
    <row r="10978" spans="12:12">
      <c r="L10978" s="71"/>
    </row>
    <row r="10979" spans="12:12">
      <c r="L10979" s="71"/>
    </row>
    <row r="10980" spans="12:12">
      <c r="L10980" s="71"/>
    </row>
    <row r="10981" spans="12:12">
      <c r="L10981" s="71"/>
    </row>
    <row r="10982" spans="12:12">
      <c r="L10982" s="71"/>
    </row>
    <row r="10983" spans="12:12">
      <c r="L10983" s="71"/>
    </row>
    <row r="10984" spans="12:12">
      <c r="L10984" s="71"/>
    </row>
    <row r="10985" spans="12:12">
      <c r="L10985" s="71"/>
    </row>
    <row r="10986" spans="12:12">
      <c r="L10986" s="71"/>
    </row>
    <row r="10987" spans="12:12">
      <c r="L10987" s="71"/>
    </row>
    <row r="10988" spans="12:12">
      <c r="L10988" s="71"/>
    </row>
    <row r="10989" spans="12:12">
      <c r="L10989" s="71"/>
    </row>
    <row r="10990" spans="12:12">
      <c r="L10990" s="71"/>
    </row>
    <row r="10991" spans="12:12">
      <c r="L10991" s="71"/>
    </row>
    <row r="10992" spans="12:12">
      <c r="L10992" s="71"/>
    </row>
    <row r="10993" spans="12:12">
      <c r="L10993" s="71"/>
    </row>
    <row r="10994" spans="12:12">
      <c r="L10994" s="71"/>
    </row>
    <row r="10995" spans="12:12">
      <c r="L10995" s="71"/>
    </row>
    <row r="10996" spans="12:12">
      <c r="L10996" s="71"/>
    </row>
    <row r="10997" spans="12:12">
      <c r="L10997" s="71"/>
    </row>
    <row r="10998" spans="12:12">
      <c r="L10998" s="71"/>
    </row>
    <row r="10999" spans="12:12">
      <c r="L10999" s="71"/>
    </row>
    <row r="11000" spans="12:12">
      <c r="L11000" s="71"/>
    </row>
    <row r="11001" spans="12:12">
      <c r="L11001" s="71"/>
    </row>
    <row r="11002" spans="12:12">
      <c r="L11002" s="71"/>
    </row>
    <row r="11003" spans="12:12">
      <c r="L11003" s="71"/>
    </row>
    <row r="11004" spans="12:12">
      <c r="L11004" s="71"/>
    </row>
    <row r="11005" spans="12:12">
      <c r="L11005" s="71"/>
    </row>
    <row r="11006" spans="12:12">
      <c r="L11006" s="71"/>
    </row>
    <row r="11007" spans="12:12">
      <c r="L11007" s="71"/>
    </row>
    <row r="11008" spans="12:12">
      <c r="L11008" s="71"/>
    </row>
    <row r="11009" spans="12:12">
      <c r="L11009" s="71"/>
    </row>
    <row r="11010" spans="12:12">
      <c r="L11010" s="71"/>
    </row>
    <row r="11011" spans="12:12">
      <c r="L11011" s="71"/>
    </row>
    <row r="11012" spans="12:12">
      <c r="L11012" s="71"/>
    </row>
    <row r="11013" spans="12:12">
      <c r="L11013" s="71"/>
    </row>
    <row r="11014" spans="12:12">
      <c r="L11014" s="71"/>
    </row>
    <row r="11015" spans="12:12">
      <c r="L11015" s="71"/>
    </row>
    <row r="11016" spans="12:12">
      <c r="L11016" s="71"/>
    </row>
    <row r="11017" spans="12:12">
      <c r="L11017" s="71"/>
    </row>
    <row r="11018" spans="12:12">
      <c r="L11018" s="71"/>
    </row>
    <row r="11019" spans="12:12">
      <c r="L11019" s="71"/>
    </row>
    <row r="11020" spans="12:12">
      <c r="L11020" s="71"/>
    </row>
    <row r="11021" spans="12:12">
      <c r="L11021" s="71"/>
    </row>
    <row r="11022" spans="12:12">
      <c r="L11022" s="71"/>
    </row>
    <row r="11023" spans="12:12">
      <c r="L11023" s="71"/>
    </row>
    <row r="11024" spans="12:12">
      <c r="L11024" s="71"/>
    </row>
    <row r="11025" spans="12:12">
      <c r="L11025" s="71"/>
    </row>
    <row r="11026" spans="12:12">
      <c r="L11026" s="71"/>
    </row>
    <row r="11027" spans="12:12">
      <c r="L11027" s="71"/>
    </row>
    <row r="11028" spans="12:12">
      <c r="L11028" s="71"/>
    </row>
    <row r="11029" spans="12:12">
      <c r="L11029" s="71"/>
    </row>
    <row r="11030" spans="12:12">
      <c r="L11030" s="71"/>
    </row>
    <row r="11031" spans="12:12">
      <c r="L11031" s="71"/>
    </row>
    <row r="11032" spans="12:12">
      <c r="L11032" s="71"/>
    </row>
    <row r="11033" spans="12:12">
      <c r="L11033" s="71"/>
    </row>
    <row r="11034" spans="12:12">
      <c r="L11034" s="71"/>
    </row>
    <row r="11035" spans="12:12">
      <c r="L11035" s="71"/>
    </row>
    <row r="11036" spans="12:12">
      <c r="L11036" s="71"/>
    </row>
    <row r="11037" spans="12:12">
      <c r="L11037" s="71"/>
    </row>
    <row r="11038" spans="12:12">
      <c r="L11038" s="71"/>
    </row>
    <row r="11039" spans="12:12">
      <c r="L11039" s="71"/>
    </row>
    <row r="11040" spans="12:12">
      <c r="L11040" s="71"/>
    </row>
    <row r="11041" spans="12:12">
      <c r="L11041" s="71"/>
    </row>
    <row r="11042" spans="12:12">
      <c r="L11042" s="71"/>
    </row>
    <row r="11043" spans="12:12">
      <c r="L11043" s="71"/>
    </row>
    <row r="11044" spans="12:12">
      <c r="L11044" s="71"/>
    </row>
    <row r="11045" spans="12:12">
      <c r="L11045" s="71"/>
    </row>
    <row r="11046" spans="12:12">
      <c r="L11046" s="71"/>
    </row>
    <row r="11047" spans="12:12">
      <c r="L11047" s="71"/>
    </row>
    <row r="11048" spans="12:12">
      <c r="L11048" s="71"/>
    </row>
    <row r="11049" spans="12:12">
      <c r="L11049" s="71"/>
    </row>
    <row r="11050" spans="12:12">
      <c r="L11050" s="71"/>
    </row>
    <row r="11051" spans="12:12">
      <c r="L11051" s="71"/>
    </row>
    <row r="11052" spans="12:12">
      <c r="L11052" s="71"/>
    </row>
    <row r="11053" spans="12:12">
      <c r="L11053" s="71"/>
    </row>
    <row r="11054" spans="12:12">
      <c r="L11054" s="71"/>
    </row>
    <row r="11055" spans="12:12">
      <c r="L11055" s="71"/>
    </row>
    <row r="11056" spans="12:12">
      <c r="L11056" s="71"/>
    </row>
    <row r="11057" spans="12:12">
      <c r="L11057" s="71"/>
    </row>
    <row r="11058" spans="12:12">
      <c r="L11058" s="71"/>
    </row>
    <row r="11059" spans="12:12">
      <c r="L11059" s="71"/>
    </row>
    <row r="11060" spans="12:12">
      <c r="L11060" s="71"/>
    </row>
    <row r="11061" spans="12:12">
      <c r="L11061" s="71"/>
    </row>
    <row r="11062" spans="12:12">
      <c r="L11062" s="71"/>
    </row>
    <row r="11063" spans="12:12">
      <c r="L11063" s="71"/>
    </row>
    <row r="11064" spans="12:12">
      <c r="L11064" s="71"/>
    </row>
    <row r="11065" spans="12:12">
      <c r="L11065" s="71"/>
    </row>
    <row r="11066" spans="12:12">
      <c r="L11066" s="71"/>
    </row>
    <row r="11067" spans="12:12">
      <c r="L11067" s="71"/>
    </row>
    <row r="11068" spans="12:12">
      <c r="L11068" s="71"/>
    </row>
    <row r="11069" spans="12:12">
      <c r="L11069" s="71"/>
    </row>
    <row r="11070" spans="12:12">
      <c r="L11070" s="71"/>
    </row>
    <row r="11071" spans="12:12">
      <c r="L11071" s="71"/>
    </row>
    <row r="11072" spans="12:12">
      <c r="L11072" s="71"/>
    </row>
    <row r="11073" spans="12:12">
      <c r="L11073" s="71"/>
    </row>
    <row r="11074" spans="12:12">
      <c r="L11074" s="71"/>
    </row>
    <row r="11075" spans="12:12">
      <c r="L11075" s="71"/>
    </row>
    <row r="11076" spans="12:12">
      <c r="L11076" s="71"/>
    </row>
    <row r="11077" spans="12:12">
      <c r="L11077" s="71"/>
    </row>
    <row r="11078" spans="12:12">
      <c r="L11078" s="71"/>
    </row>
    <row r="11079" spans="12:12">
      <c r="L11079" s="71"/>
    </row>
    <row r="11080" spans="12:12">
      <c r="L11080" s="71"/>
    </row>
    <row r="11081" spans="12:12">
      <c r="L11081" s="71"/>
    </row>
    <row r="11082" spans="12:12">
      <c r="L11082" s="71"/>
    </row>
    <row r="11083" spans="12:12">
      <c r="L11083" s="71"/>
    </row>
    <row r="11084" spans="12:12">
      <c r="L11084" s="71"/>
    </row>
    <row r="11085" spans="12:12">
      <c r="L11085" s="71"/>
    </row>
    <row r="11086" spans="12:12">
      <c r="L11086" s="71"/>
    </row>
    <row r="11087" spans="12:12">
      <c r="L11087" s="71"/>
    </row>
    <row r="11088" spans="12:12">
      <c r="L11088" s="71"/>
    </row>
    <row r="11089" spans="12:12">
      <c r="L11089" s="71"/>
    </row>
    <row r="11090" spans="12:12">
      <c r="L11090" s="71"/>
    </row>
    <row r="11091" spans="12:12">
      <c r="L11091" s="71"/>
    </row>
    <row r="11092" spans="12:12">
      <c r="L11092" s="71"/>
    </row>
    <row r="11093" spans="12:12">
      <c r="L11093" s="71"/>
    </row>
    <row r="11094" spans="12:12">
      <c r="L11094" s="71"/>
    </row>
    <row r="11095" spans="12:12">
      <c r="L11095" s="71"/>
    </row>
    <row r="11096" spans="12:12">
      <c r="L11096" s="71"/>
    </row>
    <row r="11097" spans="12:12">
      <c r="L11097" s="71"/>
    </row>
    <row r="11098" spans="12:12">
      <c r="L11098" s="71"/>
    </row>
    <row r="11099" spans="12:12">
      <c r="L11099" s="71"/>
    </row>
    <row r="11100" spans="12:12">
      <c r="L11100" s="71"/>
    </row>
    <row r="11101" spans="12:12">
      <c r="L11101" s="71"/>
    </row>
    <row r="11102" spans="12:12">
      <c r="L11102" s="71"/>
    </row>
    <row r="11103" spans="12:12">
      <c r="L11103" s="71"/>
    </row>
    <row r="11104" spans="12:12">
      <c r="L11104" s="71"/>
    </row>
    <row r="11105" spans="12:12">
      <c r="L11105" s="71"/>
    </row>
    <row r="11106" spans="12:12">
      <c r="L11106" s="71"/>
    </row>
    <row r="11107" spans="12:12">
      <c r="L11107" s="71"/>
    </row>
    <row r="11108" spans="12:12">
      <c r="L11108" s="71"/>
    </row>
    <row r="11109" spans="12:12">
      <c r="L11109" s="71"/>
    </row>
    <row r="11110" spans="12:12">
      <c r="L11110" s="71"/>
    </row>
    <row r="11111" spans="12:12">
      <c r="L11111" s="71"/>
    </row>
    <row r="11112" spans="12:12">
      <c r="L11112" s="71"/>
    </row>
    <row r="11113" spans="12:12">
      <c r="L11113" s="71"/>
    </row>
    <row r="11114" spans="12:12">
      <c r="L11114" s="71"/>
    </row>
    <row r="11115" spans="12:12">
      <c r="L11115" s="71"/>
    </row>
    <row r="11116" spans="12:12">
      <c r="L11116" s="71"/>
    </row>
    <row r="11117" spans="12:12">
      <c r="L11117" s="71"/>
    </row>
    <row r="11118" spans="12:12">
      <c r="L11118" s="71"/>
    </row>
    <row r="11119" spans="12:12">
      <c r="L11119" s="71"/>
    </row>
    <row r="11120" spans="12:12">
      <c r="L11120" s="71"/>
    </row>
    <row r="11121" spans="12:12">
      <c r="L11121" s="71"/>
    </row>
    <row r="11122" spans="12:12">
      <c r="L11122" s="71"/>
    </row>
    <row r="11123" spans="12:12">
      <c r="L11123" s="71"/>
    </row>
    <row r="11124" spans="12:12">
      <c r="L11124" s="71"/>
    </row>
    <row r="11125" spans="12:12">
      <c r="L11125" s="71"/>
    </row>
    <row r="11126" spans="12:12">
      <c r="L11126" s="71"/>
    </row>
    <row r="11127" spans="12:12">
      <c r="L11127" s="71"/>
    </row>
    <row r="11128" spans="12:12">
      <c r="L11128" s="71"/>
    </row>
    <row r="11129" spans="12:12">
      <c r="L11129" s="71"/>
    </row>
    <row r="11130" spans="12:12">
      <c r="L11130" s="71"/>
    </row>
    <row r="11131" spans="12:12">
      <c r="L11131" s="71"/>
    </row>
    <row r="11132" spans="12:12">
      <c r="L11132" s="71"/>
    </row>
    <row r="11133" spans="12:12">
      <c r="L11133" s="71"/>
    </row>
    <row r="11134" spans="12:12">
      <c r="L11134" s="71"/>
    </row>
    <row r="11135" spans="12:12">
      <c r="L11135" s="71"/>
    </row>
    <row r="11136" spans="12:12">
      <c r="L11136" s="71"/>
    </row>
    <row r="11137" spans="12:12">
      <c r="L11137" s="71"/>
    </row>
    <row r="11138" spans="12:12">
      <c r="L11138" s="71"/>
    </row>
    <row r="11139" spans="12:12">
      <c r="L11139" s="71"/>
    </row>
    <row r="11140" spans="12:12">
      <c r="L11140" s="71"/>
    </row>
    <row r="11141" spans="12:12">
      <c r="L11141" s="71"/>
    </row>
    <row r="11142" spans="12:12">
      <c r="L11142" s="71"/>
    </row>
    <row r="11143" spans="12:12">
      <c r="L11143" s="71"/>
    </row>
    <row r="11144" spans="12:12">
      <c r="L11144" s="71"/>
    </row>
    <row r="11145" spans="12:12">
      <c r="L11145" s="71"/>
    </row>
    <row r="11146" spans="12:12">
      <c r="L11146" s="71"/>
    </row>
    <row r="11147" spans="12:12">
      <c r="L11147" s="71"/>
    </row>
    <row r="11148" spans="12:12">
      <c r="L11148" s="71"/>
    </row>
    <row r="11149" spans="12:12">
      <c r="L11149" s="71"/>
    </row>
    <row r="11150" spans="12:12">
      <c r="L11150" s="71"/>
    </row>
    <row r="11151" spans="12:12">
      <c r="L11151" s="71"/>
    </row>
    <row r="11152" spans="12:12">
      <c r="L11152" s="71"/>
    </row>
    <row r="11153" spans="12:12">
      <c r="L11153" s="71"/>
    </row>
    <row r="11154" spans="12:12">
      <c r="L11154" s="71"/>
    </row>
    <row r="11155" spans="12:12">
      <c r="L11155" s="71"/>
    </row>
    <row r="11156" spans="12:12">
      <c r="L11156" s="71"/>
    </row>
    <row r="11157" spans="12:12">
      <c r="L11157" s="71"/>
    </row>
    <row r="11158" spans="12:12">
      <c r="L11158" s="71"/>
    </row>
    <row r="11159" spans="12:12">
      <c r="L11159" s="71"/>
    </row>
    <row r="11160" spans="12:12">
      <c r="L11160" s="71"/>
    </row>
    <row r="11161" spans="12:12">
      <c r="L11161" s="71"/>
    </row>
    <row r="11162" spans="12:12">
      <c r="L11162" s="71"/>
    </row>
    <row r="11163" spans="12:12">
      <c r="L11163" s="71"/>
    </row>
    <row r="11164" spans="12:12">
      <c r="L11164" s="71"/>
    </row>
    <row r="11165" spans="12:12">
      <c r="L11165" s="71"/>
    </row>
    <row r="11166" spans="12:12">
      <c r="L11166" s="71"/>
    </row>
    <row r="11167" spans="12:12">
      <c r="L11167" s="71"/>
    </row>
    <row r="11168" spans="12:12">
      <c r="L11168" s="71"/>
    </row>
    <row r="11169" spans="12:12">
      <c r="L11169" s="71"/>
    </row>
    <row r="11170" spans="12:12">
      <c r="L11170" s="71"/>
    </row>
    <row r="11171" spans="12:12">
      <c r="L11171" s="71"/>
    </row>
    <row r="11172" spans="12:12">
      <c r="L11172" s="71"/>
    </row>
    <row r="11173" spans="12:12">
      <c r="L11173" s="71"/>
    </row>
    <row r="11174" spans="12:12">
      <c r="L11174" s="71"/>
    </row>
    <row r="11175" spans="12:12">
      <c r="L11175" s="71"/>
    </row>
    <row r="11176" spans="12:12">
      <c r="L11176" s="71"/>
    </row>
    <row r="11177" spans="12:12">
      <c r="L11177" s="71"/>
    </row>
    <row r="11178" spans="12:12">
      <c r="L11178" s="71"/>
    </row>
    <row r="11179" spans="12:12">
      <c r="L11179" s="71"/>
    </row>
    <row r="11180" spans="12:12">
      <c r="L11180" s="71"/>
    </row>
    <row r="11181" spans="12:12">
      <c r="L11181" s="71"/>
    </row>
    <row r="11182" spans="12:12">
      <c r="L11182" s="71"/>
    </row>
    <row r="11183" spans="12:12">
      <c r="L11183" s="71"/>
    </row>
    <row r="11184" spans="12:12">
      <c r="L11184" s="71"/>
    </row>
    <row r="11185" spans="12:12">
      <c r="L11185" s="71"/>
    </row>
    <row r="11186" spans="12:12">
      <c r="L11186" s="71"/>
    </row>
    <row r="11187" spans="12:12">
      <c r="L11187" s="71"/>
    </row>
    <row r="11188" spans="12:12">
      <c r="L11188" s="71"/>
    </row>
    <row r="11189" spans="12:12">
      <c r="L11189" s="71"/>
    </row>
    <row r="11190" spans="12:12">
      <c r="L11190" s="71"/>
    </row>
    <row r="11191" spans="12:12">
      <c r="L11191" s="71"/>
    </row>
    <row r="11192" spans="12:12">
      <c r="L11192" s="71"/>
    </row>
    <row r="11193" spans="12:12">
      <c r="L11193" s="71"/>
    </row>
    <row r="11194" spans="12:12">
      <c r="L11194" s="71"/>
    </row>
    <row r="11195" spans="12:12">
      <c r="L11195" s="71"/>
    </row>
    <row r="11196" spans="12:12">
      <c r="L11196" s="71"/>
    </row>
    <row r="11197" spans="12:12">
      <c r="L11197" s="71"/>
    </row>
    <row r="11198" spans="12:12">
      <c r="L11198" s="71"/>
    </row>
    <row r="11199" spans="12:12">
      <c r="L11199" s="71"/>
    </row>
    <row r="11200" spans="12:12">
      <c r="L11200" s="71"/>
    </row>
    <row r="11201" spans="12:12">
      <c r="L11201" s="71"/>
    </row>
    <row r="11202" spans="12:12">
      <c r="L11202" s="71"/>
    </row>
    <row r="11203" spans="12:12">
      <c r="L11203" s="71"/>
    </row>
    <row r="11204" spans="12:12">
      <c r="L11204" s="71"/>
    </row>
    <row r="11205" spans="12:12">
      <c r="L11205" s="71"/>
    </row>
    <row r="11206" spans="12:12">
      <c r="L11206" s="71"/>
    </row>
    <row r="11207" spans="12:12">
      <c r="L11207" s="71"/>
    </row>
    <row r="11208" spans="12:12">
      <c r="L11208" s="71"/>
    </row>
    <row r="11209" spans="12:12">
      <c r="L11209" s="71"/>
    </row>
    <row r="11210" spans="12:12">
      <c r="L11210" s="71"/>
    </row>
    <row r="11211" spans="12:12">
      <c r="L11211" s="71"/>
    </row>
    <row r="11212" spans="12:12">
      <c r="L11212" s="71"/>
    </row>
    <row r="11213" spans="12:12">
      <c r="L11213" s="71"/>
    </row>
    <row r="11214" spans="12:12">
      <c r="L11214" s="71"/>
    </row>
    <row r="11215" spans="12:12">
      <c r="L11215" s="71"/>
    </row>
    <row r="11216" spans="12:12">
      <c r="L11216" s="71"/>
    </row>
    <row r="11217" spans="12:12">
      <c r="L11217" s="71"/>
    </row>
    <row r="11218" spans="12:12">
      <c r="L11218" s="71"/>
    </row>
    <row r="11219" spans="12:12">
      <c r="L11219" s="71"/>
    </row>
    <row r="11220" spans="12:12">
      <c r="L11220" s="71"/>
    </row>
    <row r="11221" spans="12:12">
      <c r="L11221" s="71"/>
    </row>
    <row r="11222" spans="12:12">
      <c r="L11222" s="71"/>
    </row>
    <row r="11223" spans="12:12">
      <c r="L11223" s="71"/>
    </row>
    <row r="11224" spans="12:12">
      <c r="L11224" s="71"/>
    </row>
    <row r="11225" spans="12:12">
      <c r="L11225" s="71"/>
    </row>
    <row r="11226" spans="12:12">
      <c r="L11226" s="71"/>
    </row>
    <row r="11227" spans="12:12">
      <c r="L11227" s="71"/>
    </row>
    <row r="11228" spans="12:12">
      <c r="L11228" s="71"/>
    </row>
    <row r="11229" spans="12:12">
      <c r="L11229" s="71"/>
    </row>
    <row r="11230" spans="12:12">
      <c r="L11230" s="71"/>
    </row>
    <row r="11231" spans="12:12">
      <c r="L11231" s="71"/>
    </row>
    <row r="11232" spans="12:12">
      <c r="L11232" s="71"/>
    </row>
    <row r="11233" spans="12:12">
      <c r="L11233" s="71"/>
    </row>
    <row r="11234" spans="12:12">
      <c r="L11234" s="71"/>
    </row>
    <row r="11235" spans="12:12">
      <c r="L11235" s="71"/>
    </row>
    <row r="11236" spans="12:12">
      <c r="L11236" s="71"/>
    </row>
    <row r="11237" spans="12:12">
      <c r="L11237" s="71"/>
    </row>
    <row r="11238" spans="12:12">
      <c r="L11238" s="71"/>
    </row>
    <row r="11239" spans="12:12">
      <c r="L11239" s="71"/>
    </row>
    <row r="11240" spans="12:12">
      <c r="L11240" s="71"/>
    </row>
    <row r="11241" spans="12:12">
      <c r="L11241" s="71"/>
    </row>
    <row r="11242" spans="12:12">
      <c r="L11242" s="71"/>
    </row>
    <row r="11243" spans="12:12">
      <c r="L11243" s="71"/>
    </row>
    <row r="11244" spans="12:12">
      <c r="L11244" s="71"/>
    </row>
    <row r="11245" spans="12:12">
      <c r="L11245" s="71"/>
    </row>
    <row r="11246" spans="12:12">
      <c r="L11246" s="71"/>
    </row>
    <row r="11247" spans="12:12">
      <c r="L11247" s="71"/>
    </row>
    <row r="11248" spans="12:12">
      <c r="L11248" s="71"/>
    </row>
    <row r="11249" spans="12:12">
      <c r="L11249" s="71"/>
    </row>
    <row r="11250" spans="12:12">
      <c r="L11250" s="71"/>
    </row>
    <row r="11251" spans="12:12">
      <c r="L11251" s="71"/>
    </row>
    <row r="11252" spans="12:12">
      <c r="L11252" s="71"/>
    </row>
    <row r="11253" spans="12:12">
      <c r="L11253" s="71"/>
    </row>
    <row r="11254" spans="12:12">
      <c r="L11254" s="71"/>
    </row>
    <row r="11255" spans="12:12">
      <c r="L11255" s="71"/>
    </row>
    <row r="11256" spans="12:12">
      <c r="L11256" s="71"/>
    </row>
    <row r="11257" spans="12:12">
      <c r="L11257" s="71"/>
    </row>
    <row r="11258" spans="12:12">
      <c r="L11258" s="71"/>
    </row>
    <row r="11259" spans="12:12">
      <c r="L11259" s="71"/>
    </row>
    <row r="11260" spans="12:12">
      <c r="L11260" s="71"/>
    </row>
    <row r="11261" spans="12:12">
      <c r="L11261" s="71"/>
    </row>
    <row r="11262" spans="12:12">
      <c r="L11262" s="71"/>
    </row>
    <row r="11263" spans="12:12">
      <c r="L11263" s="71"/>
    </row>
    <row r="11264" spans="12:12">
      <c r="L11264" s="71"/>
    </row>
    <row r="11265" spans="12:12">
      <c r="L11265" s="71"/>
    </row>
    <row r="11266" spans="12:12">
      <c r="L11266" s="71"/>
    </row>
    <row r="11267" spans="12:12">
      <c r="L11267" s="71"/>
    </row>
    <row r="11268" spans="12:12">
      <c r="L11268" s="71"/>
    </row>
    <row r="11269" spans="12:12">
      <c r="L11269" s="71"/>
    </row>
    <row r="11270" spans="12:12">
      <c r="L11270" s="71"/>
    </row>
    <row r="11271" spans="12:12">
      <c r="L11271" s="71"/>
    </row>
    <row r="11272" spans="12:12">
      <c r="L11272" s="71"/>
    </row>
    <row r="11273" spans="12:12">
      <c r="L11273" s="71"/>
    </row>
    <row r="11274" spans="12:12">
      <c r="L11274" s="71"/>
    </row>
    <row r="11275" spans="12:12">
      <c r="L11275" s="71"/>
    </row>
    <row r="11276" spans="12:12">
      <c r="L11276" s="71"/>
    </row>
    <row r="11277" spans="12:12">
      <c r="L11277" s="71"/>
    </row>
    <row r="11278" spans="12:12">
      <c r="L11278" s="71"/>
    </row>
    <row r="11279" spans="12:12">
      <c r="L11279" s="71"/>
    </row>
    <row r="11280" spans="12:12">
      <c r="L11280" s="71"/>
    </row>
    <row r="11281" spans="12:12">
      <c r="L11281" s="71"/>
    </row>
    <row r="11282" spans="12:12">
      <c r="L11282" s="71"/>
    </row>
    <row r="11283" spans="12:12">
      <c r="L11283" s="71"/>
    </row>
    <row r="11284" spans="12:12">
      <c r="L11284" s="71"/>
    </row>
    <row r="11285" spans="12:12">
      <c r="L11285" s="71"/>
    </row>
    <row r="11286" spans="12:12">
      <c r="L11286" s="71"/>
    </row>
    <row r="11287" spans="12:12">
      <c r="L11287" s="71"/>
    </row>
    <row r="11288" spans="12:12">
      <c r="L11288" s="71"/>
    </row>
    <row r="11289" spans="12:12">
      <c r="L11289" s="71"/>
    </row>
    <row r="11290" spans="12:12">
      <c r="L11290" s="71"/>
    </row>
    <row r="11291" spans="12:12">
      <c r="L11291" s="71"/>
    </row>
    <row r="11292" spans="12:12">
      <c r="L11292" s="71"/>
    </row>
    <row r="11293" spans="12:12">
      <c r="L11293" s="71"/>
    </row>
    <row r="11294" spans="12:12">
      <c r="L11294" s="71"/>
    </row>
    <row r="11295" spans="12:12">
      <c r="L11295" s="71"/>
    </row>
    <row r="11296" spans="12:12">
      <c r="L11296" s="71"/>
    </row>
    <row r="11297" spans="12:12">
      <c r="L11297" s="71"/>
    </row>
    <row r="11298" spans="12:12">
      <c r="L11298" s="71"/>
    </row>
    <row r="11299" spans="12:12">
      <c r="L11299" s="71"/>
    </row>
    <row r="11300" spans="12:12">
      <c r="L11300" s="71"/>
    </row>
    <row r="11301" spans="12:12">
      <c r="L11301" s="71"/>
    </row>
    <row r="11302" spans="12:12">
      <c r="L11302" s="71"/>
    </row>
    <row r="11303" spans="12:12">
      <c r="L11303" s="71"/>
    </row>
    <row r="11304" spans="12:12">
      <c r="L11304" s="71"/>
    </row>
    <row r="11305" spans="12:12">
      <c r="L11305" s="71"/>
    </row>
    <row r="11306" spans="12:12">
      <c r="L11306" s="71"/>
    </row>
    <row r="11307" spans="12:12">
      <c r="L11307" s="71"/>
    </row>
    <row r="11308" spans="12:12">
      <c r="L11308" s="71"/>
    </row>
    <row r="11309" spans="12:12">
      <c r="L11309" s="71"/>
    </row>
    <row r="11310" spans="12:12">
      <c r="L11310" s="71"/>
    </row>
    <row r="11311" spans="12:12">
      <c r="L11311" s="71"/>
    </row>
    <row r="11312" spans="12:12">
      <c r="L11312" s="71"/>
    </row>
    <row r="11313" spans="12:12">
      <c r="L11313" s="71"/>
    </row>
    <row r="11314" spans="12:12">
      <c r="L11314" s="71"/>
    </row>
    <row r="11315" spans="12:12">
      <c r="L11315" s="71"/>
    </row>
    <row r="11316" spans="12:12">
      <c r="L11316" s="71"/>
    </row>
    <row r="11317" spans="12:12">
      <c r="L11317" s="71"/>
    </row>
    <row r="11318" spans="12:12">
      <c r="L11318" s="71"/>
    </row>
    <row r="11319" spans="12:12">
      <c r="L11319" s="71"/>
    </row>
    <row r="11320" spans="12:12">
      <c r="L11320" s="71"/>
    </row>
    <row r="11321" spans="12:12">
      <c r="L11321" s="71"/>
    </row>
    <row r="11322" spans="12:12">
      <c r="L11322" s="71"/>
    </row>
    <row r="11323" spans="12:12">
      <c r="L11323" s="71"/>
    </row>
    <row r="11324" spans="12:12">
      <c r="L11324" s="71"/>
    </row>
    <row r="11325" spans="12:12">
      <c r="L11325" s="71"/>
    </row>
    <row r="11326" spans="12:12">
      <c r="L11326" s="71"/>
    </row>
    <row r="11327" spans="12:12">
      <c r="L11327" s="71"/>
    </row>
    <row r="11328" spans="12:12">
      <c r="L11328" s="71"/>
    </row>
    <row r="11329" spans="12:12">
      <c r="L11329" s="71"/>
    </row>
    <row r="11330" spans="12:12">
      <c r="L11330" s="71"/>
    </row>
    <row r="11331" spans="12:12">
      <c r="L11331" s="71"/>
    </row>
    <row r="11332" spans="12:12">
      <c r="L11332" s="71"/>
    </row>
    <row r="11333" spans="12:12">
      <c r="L11333" s="71"/>
    </row>
    <row r="11334" spans="12:12">
      <c r="L11334" s="71"/>
    </row>
    <row r="11335" spans="12:12">
      <c r="L11335" s="71"/>
    </row>
    <row r="11336" spans="12:12">
      <c r="L11336" s="71"/>
    </row>
    <row r="11337" spans="12:12">
      <c r="L11337" s="71"/>
    </row>
    <row r="11338" spans="12:12">
      <c r="L11338" s="71"/>
    </row>
    <row r="11339" spans="12:12">
      <c r="L11339" s="71"/>
    </row>
    <row r="11340" spans="12:12">
      <c r="L11340" s="71"/>
    </row>
    <row r="11341" spans="12:12">
      <c r="L11341" s="71"/>
    </row>
    <row r="11342" spans="12:12">
      <c r="L11342" s="71"/>
    </row>
    <row r="11343" spans="12:12">
      <c r="L11343" s="71"/>
    </row>
    <row r="11344" spans="12:12">
      <c r="L11344" s="71"/>
    </row>
    <row r="11345" spans="12:12">
      <c r="L11345" s="71"/>
    </row>
    <row r="11346" spans="12:12">
      <c r="L11346" s="71"/>
    </row>
    <row r="11347" spans="12:12">
      <c r="L11347" s="71"/>
    </row>
    <row r="11348" spans="12:12">
      <c r="L11348" s="71"/>
    </row>
    <row r="11349" spans="12:12">
      <c r="L11349" s="71"/>
    </row>
    <row r="11350" spans="12:12">
      <c r="L11350" s="71"/>
    </row>
    <row r="11351" spans="12:12">
      <c r="L11351" s="71"/>
    </row>
    <row r="11352" spans="12:12">
      <c r="L11352" s="71"/>
    </row>
    <row r="11353" spans="12:12">
      <c r="L11353" s="71"/>
    </row>
    <row r="11354" spans="12:12">
      <c r="L11354" s="71"/>
    </row>
    <row r="11355" spans="12:12">
      <c r="L11355" s="71"/>
    </row>
    <row r="11356" spans="12:12">
      <c r="L11356" s="71"/>
    </row>
    <row r="11357" spans="12:12">
      <c r="L11357" s="71"/>
    </row>
    <row r="11358" spans="12:12">
      <c r="L11358" s="71"/>
    </row>
    <row r="11359" spans="12:12">
      <c r="L11359" s="71"/>
    </row>
    <row r="11360" spans="12:12">
      <c r="L11360" s="71"/>
    </row>
    <row r="11361" spans="12:12">
      <c r="L11361" s="71"/>
    </row>
    <row r="11362" spans="12:12">
      <c r="L11362" s="71"/>
    </row>
    <row r="11363" spans="12:12">
      <c r="L11363" s="71"/>
    </row>
    <row r="11364" spans="12:12">
      <c r="L11364" s="71"/>
    </row>
    <row r="11365" spans="12:12">
      <c r="L11365" s="71"/>
    </row>
    <row r="11366" spans="12:12">
      <c r="L11366" s="71"/>
    </row>
    <row r="11367" spans="12:12">
      <c r="L11367" s="71"/>
    </row>
    <row r="11368" spans="12:12">
      <c r="L11368" s="71"/>
    </row>
    <row r="11369" spans="12:12">
      <c r="L11369" s="71"/>
    </row>
    <row r="11370" spans="12:12">
      <c r="L11370" s="71"/>
    </row>
    <row r="11371" spans="12:12">
      <c r="L11371" s="71"/>
    </row>
    <row r="11372" spans="12:12">
      <c r="L11372" s="71"/>
    </row>
    <row r="11373" spans="12:12">
      <c r="L11373" s="71"/>
    </row>
    <row r="11374" spans="12:12">
      <c r="L11374" s="71"/>
    </row>
    <row r="11375" spans="12:12">
      <c r="L11375" s="71"/>
    </row>
    <row r="11376" spans="12:12">
      <c r="L11376" s="71"/>
    </row>
    <row r="11377" spans="12:12">
      <c r="L11377" s="71"/>
    </row>
    <row r="11378" spans="12:12">
      <c r="L11378" s="71"/>
    </row>
    <row r="11379" spans="12:12">
      <c r="L11379" s="71"/>
    </row>
    <row r="11380" spans="12:12">
      <c r="L11380" s="71"/>
    </row>
    <row r="11381" spans="12:12">
      <c r="L11381" s="71"/>
    </row>
    <row r="11382" spans="12:12">
      <c r="L11382" s="71"/>
    </row>
    <row r="11383" spans="12:12">
      <c r="L11383" s="71"/>
    </row>
    <row r="11384" spans="12:12">
      <c r="L11384" s="71"/>
    </row>
    <row r="11385" spans="12:12">
      <c r="L11385" s="71"/>
    </row>
    <row r="11386" spans="12:12">
      <c r="L11386" s="71"/>
    </row>
    <row r="11387" spans="12:12">
      <c r="L11387" s="71"/>
    </row>
    <row r="11388" spans="12:12">
      <c r="L11388" s="71"/>
    </row>
    <row r="11389" spans="12:12">
      <c r="L11389" s="71"/>
    </row>
    <row r="11390" spans="12:12">
      <c r="L11390" s="71"/>
    </row>
    <row r="11391" spans="12:12">
      <c r="L11391" s="71"/>
    </row>
    <row r="11392" spans="12:12">
      <c r="L11392" s="71"/>
    </row>
    <row r="11393" spans="12:12">
      <c r="L11393" s="71"/>
    </row>
    <row r="11394" spans="12:12">
      <c r="L11394" s="71"/>
    </row>
    <row r="11395" spans="12:12">
      <c r="L11395" s="71"/>
    </row>
    <row r="11396" spans="12:12">
      <c r="L11396" s="71"/>
    </row>
    <row r="11397" spans="12:12">
      <c r="L11397" s="71"/>
    </row>
    <row r="11398" spans="12:12">
      <c r="L11398" s="71"/>
    </row>
    <row r="11399" spans="12:12">
      <c r="L11399" s="71"/>
    </row>
    <row r="11400" spans="12:12">
      <c r="L11400" s="71"/>
    </row>
    <row r="11401" spans="12:12">
      <c r="L11401" s="71"/>
    </row>
    <row r="11402" spans="12:12">
      <c r="L11402" s="71"/>
    </row>
    <row r="11403" spans="12:12">
      <c r="L11403" s="71"/>
    </row>
    <row r="11404" spans="12:12">
      <c r="L11404" s="71"/>
    </row>
    <row r="11405" spans="12:12">
      <c r="L11405" s="71"/>
    </row>
    <row r="11406" spans="12:12">
      <c r="L11406" s="71"/>
    </row>
    <row r="11407" spans="12:12">
      <c r="L11407" s="71"/>
    </row>
    <row r="11408" spans="12:12">
      <c r="L11408" s="71"/>
    </row>
    <row r="11409" spans="12:12">
      <c r="L11409" s="71"/>
    </row>
    <row r="11410" spans="12:12">
      <c r="L11410" s="71"/>
    </row>
    <row r="11411" spans="12:12">
      <c r="L11411" s="71"/>
    </row>
    <row r="11412" spans="12:12">
      <c r="L11412" s="71"/>
    </row>
    <row r="11413" spans="12:12">
      <c r="L11413" s="71"/>
    </row>
    <row r="11414" spans="12:12">
      <c r="L11414" s="71"/>
    </row>
    <row r="11415" spans="12:12">
      <c r="L11415" s="71"/>
    </row>
    <row r="11416" spans="12:12">
      <c r="L11416" s="71"/>
    </row>
    <row r="11417" spans="12:12">
      <c r="L11417" s="71"/>
    </row>
    <row r="11418" spans="12:12">
      <c r="L11418" s="71"/>
    </row>
    <row r="11419" spans="12:12">
      <c r="L11419" s="71"/>
    </row>
    <row r="11420" spans="12:12">
      <c r="L11420" s="71"/>
    </row>
    <row r="11421" spans="12:12">
      <c r="L11421" s="71"/>
    </row>
    <row r="11422" spans="12:12">
      <c r="L11422" s="71"/>
    </row>
    <row r="11423" spans="12:12">
      <c r="L11423" s="71"/>
    </row>
    <row r="11424" spans="12:12">
      <c r="L11424" s="71"/>
    </row>
    <row r="11425" spans="12:12">
      <c r="L11425" s="71"/>
    </row>
    <row r="11426" spans="12:12">
      <c r="L11426" s="71"/>
    </row>
    <row r="11427" spans="12:12">
      <c r="L11427" s="71"/>
    </row>
    <row r="11428" spans="12:12">
      <c r="L11428" s="71"/>
    </row>
    <row r="11429" spans="12:12">
      <c r="L11429" s="71"/>
    </row>
    <row r="11430" spans="12:12">
      <c r="L11430" s="71"/>
    </row>
    <row r="11431" spans="12:12">
      <c r="L11431" s="71"/>
    </row>
    <row r="11432" spans="12:12">
      <c r="L11432" s="71"/>
    </row>
    <row r="11433" spans="12:12">
      <c r="L11433" s="71"/>
    </row>
    <row r="11434" spans="12:12">
      <c r="L11434" s="71"/>
    </row>
    <row r="11435" spans="12:12">
      <c r="L11435" s="71"/>
    </row>
    <row r="11436" spans="12:12">
      <c r="L11436" s="71"/>
    </row>
    <row r="11437" spans="12:12">
      <c r="L11437" s="71"/>
    </row>
    <row r="11438" spans="12:12">
      <c r="L11438" s="71"/>
    </row>
    <row r="11439" spans="12:12">
      <c r="L11439" s="71"/>
    </row>
    <row r="11440" spans="12:12">
      <c r="L11440" s="71"/>
    </row>
    <row r="11441" spans="12:12">
      <c r="L11441" s="71"/>
    </row>
    <row r="11442" spans="12:12">
      <c r="L11442" s="71"/>
    </row>
    <row r="11443" spans="12:12">
      <c r="L11443" s="71"/>
    </row>
    <row r="11444" spans="12:12">
      <c r="L11444" s="71"/>
    </row>
    <row r="11445" spans="12:12">
      <c r="L11445" s="71"/>
    </row>
    <row r="11446" spans="12:12">
      <c r="L11446" s="71"/>
    </row>
    <row r="11447" spans="12:12">
      <c r="L11447" s="71"/>
    </row>
    <row r="11448" spans="12:12">
      <c r="L11448" s="71"/>
    </row>
    <row r="11449" spans="12:12">
      <c r="L11449" s="71"/>
    </row>
    <row r="11450" spans="12:12">
      <c r="L11450" s="71"/>
    </row>
    <row r="11451" spans="12:12">
      <c r="L11451" s="71"/>
    </row>
    <row r="11452" spans="12:12">
      <c r="L11452" s="71"/>
    </row>
    <row r="11453" spans="12:12">
      <c r="L11453" s="71"/>
    </row>
    <row r="11454" spans="12:12">
      <c r="L11454" s="71"/>
    </row>
    <row r="11455" spans="12:12">
      <c r="L11455" s="71"/>
    </row>
    <row r="11456" spans="12:12">
      <c r="L11456" s="71"/>
    </row>
    <row r="11457" spans="12:12">
      <c r="L11457" s="71"/>
    </row>
    <row r="11458" spans="12:12">
      <c r="L11458" s="71"/>
    </row>
    <row r="11459" spans="12:12">
      <c r="L11459" s="71"/>
    </row>
    <row r="11460" spans="12:12">
      <c r="L11460" s="71"/>
    </row>
    <row r="11461" spans="12:12">
      <c r="L11461" s="71"/>
    </row>
    <row r="11462" spans="12:12">
      <c r="L11462" s="71"/>
    </row>
    <row r="11463" spans="12:12">
      <c r="L11463" s="71"/>
    </row>
    <row r="11464" spans="12:12">
      <c r="L11464" s="71"/>
    </row>
    <row r="11465" spans="12:12">
      <c r="L11465" s="71"/>
    </row>
    <row r="11466" spans="12:12">
      <c r="L11466" s="71"/>
    </row>
    <row r="11467" spans="12:12">
      <c r="L11467" s="71"/>
    </row>
    <row r="11468" spans="12:12">
      <c r="L11468" s="71"/>
    </row>
    <row r="11469" spans="12:12">
      <c r="L11469" s="71"/>
    </row>
    <row r="11470" spans="12:12">
      <c r="L11470" s="71"/>
    </row>
    <row r="11471" spans="12:12">
      <c r="L11471" s="71"/>
    </row>
    <row r="11472" spans="12:12">
      <c r="L11472" s="71"/>
    </row>
    <row r="11473" spans="12:12">
      <c r="L11473" s="71"/>
    </row>
    <row r="11474" spans="12:12">
      <c r="L11474" s="71"/>
    </row>
    <row r="11475" spans="12:12">
      <c r="L11475" s="71"/>
    </row>
    <row r="11476" spans="12:12">
      <c r="L11476" s="71"/>
    </row>
    <row r="11477" spans="12:12">
      <c r="L11477" s="71"/>
    </row>
    <row r="11478" spans="12:12">
      <c r="L11478" s="71"/>
    </row>
    <row r="11479" spans="12:12">
      <c r="L11479" s="71"/>
    </row>
    <row r="11480" spans="12:12">
      <c r="L11480" s="71"/>
    </row>
    <row r="11481" spans="12:12">
      <c r="L11481" s="71"/>
    </row>
    <row r="11482" spans="12:12">
      <c r="L11482" s="71"/>
    </row>
    <row r="11483" spans="12:12">
      <c r="L11483" s="71"/>
    </row>
    <row r="11484" spans="12:12">
      <c r="L11484" s="71"/>
    </row>
    <row r="11485" spans="12:12">
      <c r="L11485" s="71"/>
    </row>
    <row r="11486" spans="12:12">
      <c r="L11486" s="71"/>
    </row>
    <row r="11487" spans="12:12">
      <c r="L11487" s="71"/>
    </row>
    <row r="11488" spans="12:12">
      <c r="L11488" s="71"/>
    </row>
    <row r="11489" spans="12:12">
      <c r="L11489" s="71"/>
    </row>
    <row r="11490" spans="12:12">
      <c r="L11490" s="71"/>
    </row>
    <row r="11491" spans="12:12">
      <c r="L11491" s="71"/>
    </row>
    <row r="11492" spans="12:12">
      <c r="L11492" s="71"/>
    </row>
    <row r="11493" spans="12:12">
      <c r="L11493" s="71"/>
    </row>
    <row r="11494" spans="12:12">
      <c r="L11494" s="71"/>
    </row>
    <row r="11495" spans="12:12">
      <c r="L11495" s="71"/>
    </row>
    <row r="11496" spans="12:12">
      <c r="L11496" s="71"/>
    </row>
    <row r="11497" spans="12:12">
      <c r="L11497" s="71"/>
    </row>
    <row r="11498" spans="12:12">
      <c r="L11498" s="71"/>
    </row>
    <row r="11499" spans="12:12">
      <c r="L11499" s="71"/>
    </row>
    <row r="11500" spans="12:12">
      <c r="L11500" s="71"/>
    </row>
    <row r="11501" spans="12:12">
      <c r="L11501" s="71"/>
    </row>
    <row r="11502" spans="12:12">
      <c r="L11502" s="71"/>
    </row>
    <row r="11503" spans="12:12">
      <c r="L11503" s="71"/>
    </row>
    <row r="11504" spans="12:12">
      <c r="L11504" s="71"/>
    </row>
    <row r="11505" spans="12:12">
      <c r="L11505" s="71"/>
    </row>
    <row r="11506" spans="12:12">
      <c r="L11506" s="71"/>
    </row>
    <row r="11507" spans="12:12">
      <c r="L11507" s="71"/>
    </row>
    <row r="11508" spans="12:12">
      <c r="L11508" s="71"/>
    </row>
    <row r="11509" spans="12:12">
      <c r="L11509" s="71"/>
    </row>
    <row r="11510" spans="12:12">
      <c r="L11510" s="71"/>
    </row>
    <row r="11511" spans="12:12">
      <c r="L11511" s="71"/>
    </row>
    <row r="11512" spans="12:12">
      <c r="L11512" s="71"/>
    </row>
    <row r="11513" spans="12:12">
      <c r="L11513" s="71"/>
    </row>
    <row r="11514" spans="12:12">
      <c r="L11514" s="71"/>
    </row>
    <row r="11515" spans="12:12">
      <c r="L11515" s="71"/>
    </row>
    <row r="11516" spans="12:12">
      <c r="L11516" s="71"/>
    </row>
    <row r="11517" spans="12:12">
      <c r="L11517" s="71"/>
    </row>
    <row r="11518" spans="12:12">
      <c r="L11518" s="71"/>
    </row>
    <row r="11519" spans="12:12">
      <c r="L11519" s="71"/>
    </row>
    <row r="11520" spans="12:12">
      <c r="L11520" s="71"/>
    </row>
    <row r="11521" spans="12:12">
      <c r="L11521" s="71"/>
    </row>
    <row r="11522" spans="12:12">
      <c r="L11522" s="71"/>
    </row>
    <row r="11523" spans="12:12">
      <c r="L11523" s="71"/>
    </row>
    <row r="11524" spans="12:12">
      <c r="L11524" s="71"/>
    </row>
    <row r="11525" spans="12:12">
      <c r="L11525" s="71"/>
    </row>
    <row r="11526" spans="12:12">
      <c r="L11526" s="71"/>
    </row>
    <row r="11527" spans="12:12">
      <c r="L11527" s="71"/>
    </row>
    <row r="11528" spans="12:12">
      <c r="L11528" s="71"/>
    </row>
    <row r="11529" spans="12:12">
      <c r="L11529" s="71"/>
    </row>
    <row r="11530" spans="12:12">
      <c r="L11530" s="71"/>
    </row>
    <row r="11531" spans="12:12">
      <c r="L11531" s="71"/>
    </row>
    <row r="11532" spans="12:12">
      <c r="L11532" s="71"/>
    </row>
    <row r="11533" spans="12:12">
      <c r="L11533" s="71"/>
    </row>
    <row r="11534" spans="12:12">
      <c r="L11534" s="71"/>
    </row>
    <row r="11535" spans="12:12">
      <c r="L11535" s="71"/>
    </row>
    <row r="11536" spans="12:12">
      <c r="L11536" s="71"/>
    </row>
    <row r="11537" spans="12:12">
      <c r="L11537" s="71"/>
    </row>
    <row r="11538" spans="12:12">
      <c r="L11538" s="71"/>
    </row>
    <row r="11539" spans="12:12">
      <c r="L11539" s="71"/>
    </row>
    <row r="11540" spans="12:12">
      <c r="L11540" s="71"/>
    </row>
    <row r="11541" spans="12:12">
      <c r="L11541" s="71"/>
    </row>
    <row r="11542" spans="12:12">
      <c r="L11542" s="71"/>
    </row>
    <row r="11543" spans="12:12">
      <c r="L11543" s="71"/>
    </row>
    <row r="11544" spans="12:12">
      <c r="L11544" s="71"/>
    </row>
    <row r="11545" spans="12:12">
      <c r="L11545" s="71"/>
    </row>
    <row r="11546" spans="12:12">
      <c r="L11546" s="71"/>
    </row>
    <row r="11547" spans="12:12">
      <c r="L11547" s="71"/>
    </row>
    <row r="11548" spans="12:12">
      <c r="L11548" s="71"/>
    </row>
    <row r="11549" spans="12:12">
      <c r="L11549" s="71"/>
    </row>
    <row r="11550" spans="12:12">
      <c r="L11550" s="71"/>
    </row>
    <row r="11551" spans="12:12">
      <c r="L11551" s="71"/>
    </row>
    <row r="11552" spans="12:12">
      <c r="L11552" s="71"/>
    </row>
    <row r="11553" spans="12:12">
      <c r="L11553" s="71"/>
    </row>
    <row r="11554" spans="12:12">
      <c r="L11554" s="71"/>
    </row>
    <row r="11555" spans="12:12">
      <c r="L11555" s="71"/>
    </row>
    <row r="11556" spans="12:12">
      <c r="L11556" s="71"/>
    </row>
    <row r="11557" spans="12:12">
      <c r="L11557" s="71"/>
    </row>
    <row r="11558" spans="12:12">
      <c r="L11558" s="71"/>
    </row>
    <row r="11559" spans="12:12">
      <c r="L11559" s="71"/>
    </row>
    <row r="11560" spans="12:12">
      <c r="L11560" s="71"/>
    </row>
    <row r="11561" spans="12:12">
      <c r="L11561" s="71"/>
    </row>
    <row r="11562" spans="12:12">
      <c r="L11562" s="71"/>
    </row>
    <row r="11563" spans="12:12">
      <c r="L11563" s="71"/>
    </row>
    <row r="11564" spans="12:12">
      <c r="L11564" s="71"/>
    </row>
    <row r="11565" spans="12:12">
      <c r="L11565" s="71"/>
    </row>
    <row r="11566" spans="12:12">
      <c r="L11566" s="71"/>
    </row>
    <row r="11567" spans="12:12">
      <c r="L11567" s="71"/>
    </row>
    <row r="11568" spans="12:12">
      <c r="L11568" s="71"/>
    </row>
    <row r="11569" spans="12:12">
      <c r="L11569" s="71"/>
    </row>
    <row r="11570" spans="12:12">
      <c r="L11570" s="71"/>
    </row>
    <row r="11571" spans="12:12">
      <c r="L11571" s="71"/>
    </row>
    <row r="11572" spans="12:12">
      <c r="L11572" s="71"/>
    </row>
    <row r="11573" spans="12:12">
      <c r="L11573" s="71"/>
    </row>
    <row r="11574" spans="12:12">
      <c r="L11574" s="71"/>
    </row>
    <row r="11575" spans="12:12">
      <c r="L11575" s="71"/>
    </row>
    <row r="11576" spans="12:12">
      <c r="L11576" s="71"/>
    </row>
    <row r="11577" spans="12:12">
      <c r="L11577" s="71"/>
    </row>
    <row r="11578" spans="12:12">
      <c r="L11578" s="71"/>
    </row>
    <row r="11579" spans="12:12">
      <c r="L11579" s="71"/>
    </row>
    <row r="11580" spans="12:12">
      <c r="L11580" s="71"/>
    </row>
    <row r="11581" spans="12:12">
      <c r="L11581" s="71"/>
    </row>
    <row r="11582" spans="12:12">
      <c r="L11582" s="71"/>
    </row>
    <row r="11583" spans="12:12">
      <c r="L11583" s="71"/>
    </row>
    <row r="11584" spans="12:12">
      <c r="L11584" s="71"/>
    </row>
    <row r="11585" spans="12:12">
      <c r="L11585" s="71"/>
    </row>
    <row r="11586" spans="12:12">
      <c r="L11586" s="71"/>
    </row>
    <row r="11587" spans="12:12">
      <c r="L11587" s="71"/>
    </row>
    <row r="11588" spans="12:12">
      <c r="L11588" s="71"/>
    </row>
    <row r="11589" spans="12:12">
      <c r="L11589" s="71"/>
    </row>
    <row r="11590" spans="12:12">
      <c r="L11590" s="71"/>
    </row>
    <row r="11591" spans="12:12">
      <c r="L11591" s="71"/>
    </row>
    <row r="11592" spans="12:12">
      <c r="L11592" s="71"/>
    </row>
    <row r="11593" spans="12:12">
      <c r="L11593" s="71"/>
    </row>
    <row r="11594" spans="12:12">
      <c r="L11594" s="71"/>
    </row>
    <row r="11595" spans="12:12">
      <c r="L11595" s="71"/>
    </row>
    <row r="11596" spans="12:12">
      <c r="L11596" s="71"/>
    </row>
    <row r="11597" spans="12:12">
      <c r="L11597" s="71"/>
    </row>
    <row r="11598" spans="12:12">
      <c r="L11598" s="71"/>
    </row>
    <row r="11599" spans="12:12">
      <c r="L11599" s="71"/>
    </row>
    <row r="11600" spans="12:12">
      <c r="L11600" s="71"/>
    </row>
    <row r="11601" spans="12:12">
      <c r="L11601" s="71"/>
    </row>
    <row r="11602" spans="12:12">
      <c r="L11602" s="71"/>
    </row>
    <row r="11603" spans="12:12">
      <c r="L11603" s="71"/>
    </row>
    <row r="11604" spans="12:12">
      <c r="L11604" s="71"/>
    </row>
    <row r="11605" spans="12:12">
      <c r="L11605" s="71"/>
    </row>
    <row r="11606" spans="12:12">
      <c r="L11606" s="71"/>
    </row>
    <row r="11607" spans="12:12">
      <c r="L11607" s="71"/>
    </row>
    <row r="11608" spans="12:12">
      <c r="L11608" s="71"/>
    </row>
    <row r="11609" spans="12:12">
      <c r="L11609" s="71"/>
    </row>
    <row r="11610" spans="12:12">
      <c r="L11610" s="71"/>
    </row>
    <row r="11611" spans="12:12">
      <c r="L11611" s="71"/>
    </row>
    <row r="11612" spans="12:12">
      <c r="L11612" s="71"/>
    </row>
    <row r="11613" spans="12:12">
      <c r="L11613" s="71"/>
    </row>
    <row r="11614" spans="12:12">
      <c r="L11614" s="71"/>
    </row>
    <row r="11615" spans="12:12">
      <c r="L11615" s="71"/>
    </row>
    <row r="11616" spans="12:12">
      <c r="L11616" s="71"/>
    </row>
    <row r="11617" spans="12:12">
      <c r="L11617" s="71"/>
    </row>
    <row r="11618" spans="12:12">
      <c r="L11618" s="71"/>
    </row>
    <row r="11619" spans="12:12">
      <c r="L11619" s="71"/>
    </row>
    <row r="11620" spans="12:12">
      <c r="L11620" s="71"/>
    </row>
    <row r="11621" spans="12:12">
      <c r="L11621" s="71"/>
    </row>
    <row r="11622" spans="12:12">
      <c r="L11622" s="71"/>
    </row>
    <row r="11623" spans="12:12">
      <c r="L11623" s="71"/>
    </row>
    <row r="11624" spans="12:12">
      <c r="L11624" s="71"/>
    </row>
    <row r="11625" spans="12:12">
      <c r="L11625" s="71"/>
    </row>
    <row r="11626" spans="12:12">
      <c r="L11626" s="71"/>
    </row>
    <row r="11627" spans="12:12">
      <c r="L11627" s="71"/>
    </row>
    <row r="11628" spans="12:12">
      <c r="L11628" s="71"/>
    </row>
    <row r="11629" spans="12:12">
      <c r="L11629" s="71"/>
    </row>
    <row r="11630" spans="12:12">
      <c r="L11630" s="71"/>
    </row>
    <row r="11631" spans="12:12">
      <c r="L11631" s="71"/>
    </row>
    <row r="11632" spans="12:12">
      <c r="L11632" s="71"/>
    </row>
    <row r="11633" spans="12:12">
      <c r="L11633" s="71"/>
    </row>
    <row r="11634" spans="12:12">
      <c r="L11634" s="71"/>
    </row>
    <row r="11635" spans="12:12">
      <c r="L11635" s="71"/>
    </row>
    <row r="11636" spans="12:12">
      <c r="L11636" s="71"/>
    </row>
    <row r="11637" spans="12:12">
      <c r="L11637" s="71"/>
    </row>
    <row r="11638" spans="12:12">
      <c r="L11638" s="71"/>
    </row>
    <row r="11639" spans="12:12">
      <c r="L11639" s="71"/>
    </row>
    <row r="11640" spans="12:12">
      <c r="L11640" s="71"/>
    </row>
    <row r="11641" spans="12:12">
      <c r="L11641" s="71"/>
    </row>
    <row r="11642" spans="12:12">
      <c r="L11642" s="71"/>
    </row>
    <row r="11643" spans="12:12">
      <c r="L11643" s="71"/>
    </row>
    <row r="11644" spans="12:12">
      <c r="L11644" s="71"/>
    </row>
    <row r="11645" spans="12:12">
      <c r="L11645" s="71"/>
    </row>
    <row r="11646" spans="12:12">
      <c r="L11646" s="71"/>
    </row>
    <row r="11647" spans="12:12">
      <c r="L11647" s="71"/>
    </row>
    <row r="11648" spans="12:12">
      <c r="L11648" s="71"/>
    </row>
    <row r="11649" spans="12:12">
      <c r="L11649" s="71"/>
    </row>
    <row r="11650" spans="12:12">
      <c r="L11650" s="71"/>
    </row>
    <row r="11651" spans="12:12">
      <c r="L11651" s="71"/>
    </row>
    <row r="11652" spans="12:12">
      <c r="L11652" s="71"/>
    </row>
    <row r="11653" spans="12:12">
      <c r="L11653" s="71"/>
    </row>
    <row r="11654" spans="12:12">
      <c r="L11654" s="71"/>
    </row>
    <row r="11655" spans="12:12">
      <c r="L11655" s="71"/>
    </row>
    <row r="11656" spans="12:12">
      <c r="L11656" s="71"/>
    </row>
    <row r="11657" spans="12:12">
      <c r="L11657" s="71"/>
    </row>
    <row r="11658" spans="12:12">
      <c r="L11658" s="71"/>
    </row>
    <row r="11659" spans="12:12">
      <c r="L11659" s="71"/>
    </row>
    <row r="11660" spans="12:12">
      <c r="L11660" s="71"/>
    </row>
    <row r="11661" spans="12:12">
      <c r="L11661" s="71"/>
    </row>
    <row r="11662" spans="12:12">
      <c r="L11662" s="71"/>
    </row>
    <row r="11663" spans="12:12">
      <c r="L11663" s="71"/>
    </row>
    <row r="11664" spans="12:12">
      <c r="L11664" s="71"/>
    </row>
    <row r="11665" spans="12:12">
      <c r="L11665" s="71"/>
    </row>
    <row r="11666" spans="12:12">
      <c r="L11666" s="71"/>
    </row>
    <row r="11667" spans="12:12">
      <c r="L11667" s="71"/>
    </row>
    <row r="11668" spans="12:12">
      <c r="L11668" s="71"/>
    </row>
    <row r="11669" spans="12:12">
      <c r="L11669" s="71"/>
    </row>
    <row r="11670" spans="12:12">
      <c r="L11670" s="71"/>
    </row>
    <row r="11671" spans="12:12">
      <c r="L11671" s="71"/>
    </row>
    <row r="11672" spans="12:12">
      <c r="L11672" s="71"/>
    </row>
    <row r="11673" spans="12:12">
      <c r="L11673" s="71"/>
    </row>
    <row r="11674" spans="12:12">
      <c r="L11674" s="71"/>
    </row>
    <row r="11675" spans="12:12">
      <c r="L11675" s="71"/>
    </row>
    <row r="11676" spans="12:12">
      <c r="L11676" s="71"/>
    </row>
    <row r="11677" spans="12:12">
      <c r="L11677" s="71"/>
    </row>
    <row r="11678" spans="12:12">
      <c r="L11678" s="71"/>
    </row>
    <row r="11679" spans="12:12">
      <c r="L11679" s="71"/>
    </row>
    <row r="11680" spans="12:12">
      <c r="L11680" s="71"/>
    </row>
    <row r="11681" spans="12:12">
      <c r="L11681" s="71"/>
    </row>
    <row r="11682" spans="12:12">
      <c r="L11682" s="71"/>
    </row>
    <row r="11683" spans="12:12">
      <c r="L11683" s="71"/>
    </row>
    <row r="11684" spans="12:12">
      <c r="L11684" s="71"/>
    </row>
    <row r="11685" spans="12:12">
      <c r="L11685" s="71"/>
    </row>
    <row r="11686" spans="12:12">
      <c r="L11686" s="71"/>
    </row>
    <row r="11687" spans="12:12">
      <c r="L11687" s="71"/>
    </row>
    <row r="11688" spans="12:12">
      <c r="L11688" s="71"/>
    </row>
    <row r="11689" spans="12:12">
      <c r="L11689" s="71"/>
    </row>
    <row r="11690" spans="12:12">
      <c r="L11690" s="71"/>
    </row>
    <row r="11691" spans="12:12">
      <c r="L11691" s="71"/>
    </row>
    <row r="11692" spans="12:12">
      <c r="L11692" s="71"/>
    </row>
    <row r="11693" spans="12:12">
      <c r="L11693" s="71"/>
    </row>
    <row r="11694" spans="12:12">
      <c r="L11694" s="71"/>
    </row>
    <row r="11695" spans="12:12">
      <c r="L11695" s="71"/>
    </row>
    <row r="11696" spans="12:12">
      <c r="L11696" s="71"/>
    </row>
    <row r="11697" spans="12:12">
      <c r="L11697" s="71"/>
    </row>
    <row r="11698" spans="12:12">
      <c r="L11698" s="71"/>
    </row>
    <row r="11699" spans="12:12">
      <c r="L11699" s="71"/>
    </row>
    <row r="11700" spans="12:12">
      <c r="L11700" s="71"/>
    </row>
    <row r="11701" spans="12:12">
      <c r="L11701" s="71"/>
    </row>
    <row r="11702" spans="12:12">
      <c r="L11702" s="71"/>
    </row>
    <row r="11703" spans="12:12">
      <c r="L11703" s="71"/>
    </row>
    <row r="11704" spans="12:12">
      <c r="L11704" s="71"/>
    </row>
    <row r="11705" spans="12:12">
      <c r="L11705" s="71"/>
    </row>
    <row r="11706" spans="12:12">
      <c r="L11706" s="71"/>
    </row>
    <row r="11707" spans="12:12">
      <c r="L11707" s="71"/>
    </row>
    <row r="11708" spans="12:12">
      <c r="L11708" s="71"/>
    </row>
    <row r="11709" spans="12:12">
      <c r="L11709" s="71"/>
    </row>
    <row r="11710" spans="12:12">
      <c r="L11710" s="71"/>
    </row>
    <row r="11711" spans="12:12">
      <c r="L11711" s="71"/>
    </row>
    <row r="11712" spans="12:12">
      <c r="L11712" s="71"/>
    </row>
    <row r="11713" spans="12:12">
      <c r="L11713" s="71"/>
    </row>
    <row r="11714" spans="12:12">
      <c r="L11714" s="71"/>
    </row>
    <row r="11715" spans="12:12">
      <c r="L11715" s="71"/>
    </row>
    <row r="11716" spans="12:12">
      <c r="L11716" s="71"/>
    </row>
    <row r="11717" spans="12:12">
      <c r="L11717" s="71"/>
    </row>
    <row r="11718" spans="12:12">
      <c r="L11718" s="71"/>
    </row>
    <row r="11719" spans="12:12">
      <c r="L11719" s="71"/>
    </row>
    <row r="11720" spans="12:12">
      <c r="L11720" s="71"/>
    </row>
    <row r="11721" spans="12:12">
      <c r="L11721" s="71"/>
    </row>
    <row r="11722" spans="12:12">
      <c r="L11722" s="71"/>
    </row>
    <row r="11723" spans="12:12">
      <c r="L11723" s="71"/>
    </row>
    <row r="11724" spans="12:12">
      <c r="L11724" s="71"/>
    </row>
    <row r="11725" spans="12:12">
      <c r="L11725" s="71"/>
    </row>
    <row r="11726" spans="12:12">
      <c r="L11726" s="71"/>
    </row>
    <row r="11727" spans="12:12">
      <c r="L11727" s="71"/>
    </row>
    <row r="11728" spans="12:12">
      <c r="L11728" s="71"/>
    </row>
    <row r="11729" spans="12:12">
      <c r="L11729" s="71"/>
    </row>
    <row r="11730" spans="12:12">
      <c r="L11730" s="71"/>
    </row>
    <row r="11731" spans="12:12">
      <c r="L11731" s="71"/>
    </row>
    <row r="11732" spans="12:12">
      <c r="L11732" s="71"/>
    </row>
    <row r="11733" spans="12:12">
      <c r="L11733" s="71"/>
    </row>
    <row r="11734" spans="12:12">
      <c r="L11734" s="71"/>
    </row>
    <row r="11735" spans="12:12">
      <c r="L11735" s="71"/>
    </row>
    <row r="11736" spans="12:12">
      <c r="L11736" s="71"/>
    </row>
    <row r="11737" spans="12:12">
      <c r="L11737" s="71"/>
    </row>
    <row r="11738" spans="12:12">
      <c r="L11738" s="71"/>
    </row>
    <row r="11739" spans="12:12">
      <c r="L11739" s="71"/>
    </row>
    <row r="11740" spans="12:12">
      <c r="L11740" s="71"/>
    </row>
    <row r="11741" spans="12:12">
      <c r="L11741" s="71"/>
    </row>
    <row r="11742" spans="12:12">
      <c r="L11742" s="71"/>
    </row>
    <row r="11743" spans="12:12">
      <c r="L11743" s="71"/>
    </row>
    <row r="11744" spans="12:12">
      <c r="L11744" s="71"/>
    </row>
    <row r="11745" spans="12:12">
      <c r="L11745" s="71"/>
    </row>
    <row r="11746" spans="12:12">
      <c r="L11746" s="71"/>
    </row>
    <row r="11747" spans="12:12">
      <c r="L11747" s="71"/>
    </row>
    <row r="11748" spans="12:12">
      <c r="L11748" s="71"/>
    </row>
    <row r="11749" spans="12:12">
      <c r="L11749" s="71"/>
    </row>
    <row r="11750" spans="12:12">
      <c r="L11750" s="71"/>
    </row>
    <row r="11751" spans="12:12">
      <c r="L11751" s="71"/>
    </row>
    <row r="11752" spans="12:12">
      <c r="L11752" s="71"/>
    </row>
    <row r="11753" spans="12:12">
      <c r="L11753" s="71"/>
    </row>
    <row r="11754" spans="12:12">
      <c r="L11754" s="71"/>
    </row>
    <row r="11755" spans="12:12">
      <c r="L11755" s="71"/>
    </row>
    <row r="11756" spans="12:12">
      <c r="L11756" s="71"/>
    </row>
    <row r="11757" spans="12:12">
      <c r="L11757" s="71"/>
    </row>
    <row r="11758" spans="12:12">
      <c r="L11758" s="71"/>
    </row>
    <row r="11759" spans="12:12">
      <c r="L11759" s="71"/>
    </row>
    <row r="11760" spans="12:12">
      <c r="L11760" s="71"/>
    </row>
    <row r="11761" spans="12:12">
      <c r="L11761" s="71"/>
    </row>
    <row r="11762" spans="12:12">
      <c r="L11762" s="71"/>
    </row>
    <row r="11763" spans="12:12">
      <c r="L11763" s="71"/>
    </row>
    <row r="11764" spans="12:12">
      <c r="L11764" s="71"/>
    </row>
    <row r="11765" spans="12:12">
      <c r="L11765" s="71"/>
    </row>
    <row r="11766" spans="12:12">
      <c r="L11766" s="71"/>
    </row>
    <row r="11767" spans="12:12">
      <c r="L11767" s="71"/>
    </row>
    <row r="11768" spans="12:12">
      <c r="L11768" s="71"/>
    </row>
    <row r="11769" spans="12:12">
      <c r="L11769" s="71"/>
    </row>
    <row r="11770" spans="12:12">
      <c r="L11770" s="71"/>
    </row>
    <row r="11771" spans="12:12">
      <c r="L11771" s="71"/>
    </row>
    <row r="11772" spans="12:12">
      <c r="L11772" s="71"/>
    </row>
    <row r="11773" spans="12:12">
      <c r="L11773" s="71"/>
    </row>
    <row r="11774" spans="12:12">
      <c r="L11774" s="71"/>
    </row>
    <row r="11775" spans="12:12">
      <c r="L11775" s="71"/>
    </row>
    <row r="11776" spans="12:12">
      <c r="L11776" s="71"/>
    </row>
    <row r="11777" spans="12:12">
      <c r="L11777" s="71"/>
    </row>
    <row r="11778" spans="12:12">
      <c r="L11778" s="71"/>
    </row>
    <row r="11779" spans="12:12">
      <c r="L11779" s="71"/>
    </row>
    <row r="11780" spans="12:12">
      <c r="L11780" s="71"/>
    </row>
    <row r="11781" spans="12:12">
      <c r="L11781" s="71"/>
    </row>
    <row r="11782" spans="12:12">
      <c r="L11782" s="71"/>
    </row>
    <row r="11783" spans="12:12">
      <c r="L11783" s="71"/>
    </row>
    <row r="11784" spans="12:12">
      <c r="L11784" s="71"/>
    </row>
    <row r="11785" spans="12:12">
      <c r="L11785" s="71"/>
    </row>
    <row r="11786" spans="12:12">
      <c r="L11786" s="71"/>
    </row>
    <row r="11787" spans="12:12">
      <c r="L11787" s="71"/>
    </row>
    <row r="11788" spans="12:12">
      <c r="L11788" s="71"/>
    </row>
    <row r="11789" spans="12:12">
      <c r="L11789" s="71"/>
    </row>
    <row r="11790" spans="12:12">
      <c r="L11790" s="71"/>
    </row>
    <row r="11791" spans="12:12">
      <c r="L11791" s="71"/>
    </row>
    <row r="11792" spans="12:12">
      <c r="L11792" s="71"/>
    </row>
    <row r="11793" spans="12:12">
      <c r="L11793" s="71"/>
    </row>
    <row r="11794" spans="12:12">
      <c r="L11794" s="71"/>
    </row>
    <row r="11795" spans="12:12">
      <c r="L11795" s="71"/>
    </row>
    <row r="11796" spans="12:12">
      <c r="L11796" s="71"/>
    </row>
    <row r="11797" spans="12:12">
      <c r="L11797" s="71"/>
    </row>
    <row r="11798" spans="12:12">
      <c r="L11798" s="71"/>
    </row>
    <row r="11799" spans="12:12">
      <c r="L11799" s="71"/>
    </row>
    <row r="11800" spans="12:12">
      <c r="L11800" s="71"/>
    </row>
    <row r="11801" spans="12:12">
      <c r="L11801" s="71"/>
    </row>
    <row r="11802" spans="12:12">
      <c r="L11802" s="71"/>
    </row>
    <row r="11803" spans="12:12">
      <c r="L11803" s="71"/>
    </row>
    <row r="11804" spans="12:12">
      <c r="L11804" s="71"/>
    </row>
    <row r="11805" spans="12:12">
      <c r="L11805" s="71"/>
    </row>
    <row r="11806" spans="12:12">
      <c r="L11806" s="71"/>
    </row>
    <row r="11807" spans="12:12">
      <c r="L11807" s="71"/>
    </row>
    <row r="11808" spans="12:12">
      <c r="L11808" s="71"/>
    </row>
    <row r="11809" spans="12:12">
      <c r="L11809" s="71"/>
    </row>
    <row r="11810" spans="12:12">
      <c r="L11810" s="71"/>
    </row>
    <row r="11811" spans="12:12">
      <c r="L11811" s="71"/>
    </row>
    <row r="11812" spans="12:12">
      <c r="L11812" s="71"/>
    </row>
    <row r="11813" spans="12:12">
      <c r="L11813" s="71"/>
    </row>
    <row r="11814" spans="12:12">
      <c r="L11814" s="71"/>
    </row>
    <row r="11815" spans="12:12">
      <c r="L11815" s="71"/>
    </row>
    <row r="11816" spans="12:12">
      <c r="L11816" s="71"/>
    </row>
    <row r="11817" spans="12:12">
      <c r="L11817" s="71"/>
    </row>
    <row r="11818" spans="12:12">
      <c r="L11818" s="71"/>
    </row>
    <row r="11819" spans="12:12">
      <c r="L11819" s="71"/>
    </row>
    <row r="11820" spans="12:12">
      <c r="L11820" s="71"/>
    </row>
    <row r="11821" spans="12:12">
      <c r="L11821" s="71"/>
    </row>
    <row r="11822" spans="12:12">
      <c r="L11822" s="71"/>
    </row>
    <row r="11823" spans="12:12">
      <c r="L11823" s="71"/>
    </row>
    <row r="11824" spans="12:12">
      <c r="L11824" s="71"/>
    </row>
    <row r="11825" spans="12:12">
      <c r="L11825" s="71"/>
    </row>
    <row r="11826" spans="12:12">
      <c r="L11826" s="71"/>
    </row>
    <row r="11827" spans="12:12">
      <c r="L11827" s="71"/>
    </row>
    <row r="11828" spans="12:12">
      <c r="L11828" s="71"/>
    </row>
    <row r="11829" spans="12:12">
      <c r="L11829" s="71"/>
    </row>
    <row r="11830" spans="12:12">
      <c r="L11830" s="71"/>
    </row>
    <row r="11831" spans="12:12">
      <c r="L11831" s="71"/>
    </row>
    <row r="11832" spans="12:12">
      <c r="L11832" s="71"/>
    </row>
    <row r="11833" spans="12:12">
      <c r="L11833" s="71"/>
    </row>
    <row r="11834" spans="12:12">
      <c r="L11834" s="71"/>
    </row>
    <row r="11835" spans="12:12">
      <c r="L11835" s="71"/>
    </row>
    <row r="11836" spans="12:12">
      <c r="L11836" s="71"/>
    </row>
    <row r="11837" spans="12:12">
      <c r="L11837" s="71"/>
    </row>
    <row r="11838" spans="12:12">
      <c r="L11838" s="71"/>
    </row>
    <row r="11839" spans="12:12">
      <c r="L11839" s="71"/>
    </row>
    <row r="11840" spans="12:12">
      <c r="L11840" s="71"/>
    </row>
    <row r="11841" spans="12:12">
      <c r="L11841" s="71"/>
    </row>
    <row r="11842" spans="12:12">
      <c r="L11842" s="71"/>
    </row>
    <row r="11843" spans="12:12">
      <c r="L11843" s="71"/>
    </row>
    <row r="11844" spans="12:12">
      <c r="L11844" s="71"/>
    </row>
    <row r="11845" spans="12:12">
      <c r="L11845" s="71"/>
    </row>
    <row r="11846" spans="12:12">
      <c r="L11846" s="71"/>
    </row>
    <row r="11847" spans="12:12">
      <c r="L11847" s="71"/>
    </row>
    <row r="11848" spans="12:12">
      <c r="L11848" s="71"/>
    </row>
    <row r="11849" spans="12:12">
      <c r="L11849" s="71"/>
    </row>
    <row r="11850" spans="12:12">
      <c r="L11850" s="71"/>
    </row>
    <row r="11851" spans="12:12">
      <c r="L11851" s="71"/>
    </row>
    <row r="11852" spans="12:12">
      <c r="L11852" s="71"/>
    </row>
    <row r="11853" spans="12:12">
      <c r="L11853" s="71"/>
    </row>
    <row r="11854" spans="12:12">
      <c r="L11854" s="71"/>
    </row>
    <row r="11855" spans="12:12">
      <c r="L11855" s="71"/>
    </row>
    <row r="11856" spans="12:12">
      <c r="L11856" s="71"/>
    </row>
    <row r="11857" spans="12:12">
      <c r="L11857" s="71"/>
    </row>
    <row r="11858" spans="12:12">
      <c r="L11858" s="71"/>
    </row>
    <row r="11859" spans="12:12">
      <c r="L11859" s="71"/>
    </row>
    <row r="11860" spans="12:12">
      <c r="L11860" s="71"/>
    </row>
    <row r="11861" spans="12:12">
      <c r="L11861" s="71"/>
    </row>
    <row r="11862" spans="12:12">
      <c r="L11862" s="71"/>
    </row>
    <row r="11863" spans="12:12">
      <c r="L11863" s="71"/>
    </row>
    <row r="11864" spans="12:12">
      <c r="L11864" s="71"/>
    </row>
    <row r="11865" spans="12:12">
      <c r="L11865" s="71"/>
    </row>
    <row r="11866" spans="12:12">
      <c r="L11866" s="71"/>
    </row>
    <row r="11867" spans="12:12">
      <c r="L11867" s="71"/>
    </row>
    <row r="11868" spans="12:12">
      <c r="L11868" s="71"/>
    </row>
    <row r="11869" spans="12:12">
      <c r="L11869" s="71"/>
    </row>
    <row r="11870" spans="12:12">
      <c r="L11870" s="71"/>
    </row>
    <row r="11871" spans="12:12">
      <c r="L11871" s="71"/>
    </row>
    <row r="11872" spans="12:12">
      <c r="L11872" s="71"/>
    </row>
    <row r="11873" spans="12:12">
      <c r="L11873" s="71"/>
    </row>
    <row r="11874" spans="12:12">
      <c r="L11874" s="71"/>
    </row>
    <row r="11875" spans="12:12">
      <c r="L11875" s="71"/>
    </row>
    <row r="11876" spans="12:12">
      <c r="L11876" s="71"/>
    </row>
    <row r="11877" spans="12:12">
      <c r="L11877" s="71"/>
    </row>
    <row r="11878" spans="12:12">
      <c r="L11878" s="71"/>
    </row>
    <row r="11879" spans="12:12">
      <c r="L11879" s="71"/>
    </row>
    <row r="11880" spans="12:12">
      <c r="L11880" s="71"/>
    </row>
    <row r="11881" spans="12:12">
      <c r="L11881" s="71"/>
    </row>
    <row r="11882" spans="12:12">
      <c r="L11882" s="71"/>
    </row>
    <row r="11883" spans="12:12">
      <c r="L11883" s="71"/>
    </row>
    <row r="11884" spans="12:12">
      <c r="L11884" s="71"/>
    </row>
    <row r="11885" spans="12:12">
      <c r="L11885" s="71"/>
    </row>
    <row r="11886" spans="12:12">
      <c r="L11886" s="71"/>
    </row>
    <row r="11887" spans="12:12">
      <c r="L11887" s="71"/>
    </row>
    <row r="11888" spans="12:12">
      <c r="L11888" s="71"/>
    </row>
    <row r="11889" spans="12:12">
      <c r="L11889" s="71"/>
    </row>
    <row r="11890" spans="12:12">
      <c r="L11890" s="71"/>
    </row>
    <row r="11891" spans="12:12">
      <c r="L11891" s="71"/>
    </row>
    <row r="11892" spans="12:12">
      <c r="L11892" s="71"/>
    </row>
    <row r="11893" spans="12:12">
      <c r="L11893" s="71"/>
    </row>
    <row r="11894" spans="12:12">
      <c r="L11894" s="71"/>
    </row>
    <row r="11895" spans="12:12">
      <c r="L11895" s="71"/>
    </row>
    <row r="11896" spans="12:12">
      <c r="L11896" s="71"/>
    </row>
    <row r="11897" spans="12:12">
      <c r="L11897" s="71"/>
    </row>
    <row r="11898" spans="12:12">
      <c r="L11898" s="71"/>
    </row>
    <row r="11899" spans="12:12">
      <c r="L11899" s="71"/>
    </row>
    <row r="11900" spans="12:12">
      <c r="L11900" s="71"/>
    </row>
    <row r="11901" spans="12:12">
      <c r="L11901" s="71"/>
    </row>
    <row r="11902" spans="12:12">
      <c r="L11902" s="71"/>
    </row>
    <row r="11903" spans="12:12">
      <c r="L11903" s="71"/>
    </row>
    <row r="11904" spans="12:12">
      <c r="L11904" s="71"/>
    </row>
    <row r="11905" spans="12:12">
      <c r="L11905" s="71"/>
    </row>
    <row r="11906" spans="12:12">
      <c r="L11906" s="71"/>
    </row>
    <row r="11907" spans="12:12">
      <c r="L11907" s="71"/>
    </row>
    <row r="11908" spans="12:12">
      <c r="L11908" s="71"/>
    </row>
    <row r="11909" spans="12:12">
      <c r="L11909" s="71"/>
    </row>
    <row r="11910" spans="12:12">
      <c r="L11910" s="71"/>
    </row>
    <row r="11911" spans="12:12">
      <c r="L11911" s="71"/>
    </row>
    <row r="11912" spans="12:12">
      <c r="L11912" s="71"/>
    </row>
    <row r="11913" spans="12:12">
      <c r="L11913" s="71"/>
    </row>
    <row r="11914" spans="12:12">
      <c r="L11914" s="71"/>
    </row>
    <row r="11915" spans="12:12">
      <c r="L11915" s="71"/>
    </row>
    <row r="11916" spans="12:12">
      <c r="L11916" s="71"/>
    </row>
    <row r="11917" spans="12:12">
      <c r="L11917" s="71"/>
    </row>
    <row r="11918" spans="12:12">
      <c r="L11918" s="71"/>
    </row>
    <row r="11919" spans="12:12">
      <c r="L11919" s="71"/>
    </row>
    <row r="11920" spans="12:12">
      <c r="L11920" s="71"/>
    </row>
    <row r="11921" spans="12:12">
      <c r="L11921" s="71"/>
    </row>
    <row r="11922" spans="12:12">
      <c r="L11922" s="71"/>
    </row>
    <row r="11923" spans="12:12">
      <c r="L11923" s="71"/>
    </row>
    <row r="11924" spans="12:12">
      <c r="L11924" s="71"/>
    </row>
    <row r="11925" spans="12:12">
      <c r="L11925" s="71"/>
    </row>
    <row r="11926" spans="12:12">
      <c r="L11926" s="71"/>
    </row>
    <row r="11927" spans="12:12">
      <c r="L11927" s="71"/>
    </row>
    <row r="11928" spans="12:12">
      <c r="L11928" s="71"/>
    </row>
    <row r="11929" spans="12:12">
      <c r="L11929" s="71"/>
    </row>
    <row r="11930" spans="12:12">
      <c r="L11930" s="71"/>
    </row>
    <row r="11931" spans="12:12">
      <c r="L11931" s="71"/>
    </row>
    <row r="11932" spans="12:12">
      <c r="L11932" s="71"/>
    </row>
    <row r="11933" spans="12:12">
      <c r="L11933" s="71"/>
    </row>
    <row r="11934" spans="12:12">
      <c r="L11934" s="71"/>
    </row>
    <row r="11935" spans="12:12">
      <c r="L11935" s="71"/>
    </row>
    <row r="11936" spans="12:12">
      <c r="L11936" s="71"/>
    </row>
    <row r="11937" spans="12:12">
      <c r="L11937" s="71"/>
    </row>
    <row r="11938" spans="12:12">
      <c r="L11938" s="71"/>
    </row>
    <row r="11939" spans="12:12">
      <c r="L11939" s="71"/>
    </row>
    <row r="11940" spans="12:12">
      <c r="L11940" s="71"/>
    </row>
    <row r="11941" spans="12:12">
      <c r="L11941" s="71"/>
    </row>
    <row r="11942" spans="12:12">
      <c r="L11942" s="71"/>
    </row>
    <row r="11943" spans="12:12">
      <c r="L11943" s="71"/>
    </row>
    <row r="11944" spans="12:12">
      <c r="L11944" s="71"/>
    </row>
    <row r="11945" spans="12:12">
      <c r="L11945" s="71"/>
    </row>
    <row r="11946" spans="12:12">
      <c r="L11946" s="71"/>
    </row>
    <row r="11947" spans="12:12">
      <c r="L11947" s="71"/>
    </row>
    <row r="11948" spans="12:12">
      <c r="L11948" s="71"/>
    </row>
    <row r="11949" spans="12:12">
      <c r="L11949" s="71"/>
    </row>
    <row r="11950" spans="12:12">
      <c r="L11950" s="71"/>
    </row>
    <row r="11951" spans="12:12">
      <c r="L11951" s="71"/>
    </row>
    <row r="11952" spans="12:12">
      <c r="L11952" s="71"/>
    </row>
    <row r="11953" spans="12:12">
      <c r="L11953" s="71"/>
    </row>
    <row r="11954" spans="12:12">
      <c r="L11954" s="71"/>
    </row>
    <row r="11955" spans="12:12">
      <c r="L11955" s="71"/>
    </row>
    <row r="11956" spans="12:12">
      <c r="L11956" s="71"/>
    </row>
    <row r="11957" spans="12:12">
      <c r="L11957" s="71"/>
    </row>
    <row r="11958" spans="12:12">
      <c r="L11958" s="71"/>
    </row>
    <row r="11959" spans="12:12">
      <c r="L11959" s="71"/>
    </row>
    <row r="11960" spans="12:12">
      <c r="L11960" s="71"/>
    </row>
    <row r="11961" spans="12:12">
      <c r="L11961" s="71"/>
    </row>
    <row r="11962" spans="12:12">
      <c r="L11962" s="71"/>
    </row>
    <row r="11963" spans="12:12">
      <c r="L11963" s="71"/>
    </row>
    <row r="11964" spans="12:12">
      <c r="L11964" s="71"/>
    </row>
    <row r="11965" spans="12:12">
      <c r="L11965" s="71"/>
    </row>
    <row r="11966" spans="12:12">
      <c r="L11966" s="71"/>
    </row>
    <row r="11967" spans="12:12">
      <c r="L11967" s="71"/>
    </row>
    <row r="11968" spans="12:12">
      <c r="L11968" s="71"/>
    </row>
    <row r="11969" spans="12:12">
      <c r="L11969" s="71"/>
    </row>
    <row r="11970" spans="12:12">
      <c r="L11970" s="71"/>
    </row>
    <row r="11971" spans="12:12">
      <c r="L11971" s="71"/>
    </row>
    <row r="11972" spans="12:12">
      <c r="L11972" s="71"/>
    </row>
    <row r="11973" spans="12:12">
      <c r="L11973" s="71"/>
    </row>
    <row r="11974" spans="12:12">
      <c r="L11974" s="71"/>
    </row>
    <row r="11975" spans="12:12">
      <c r="L11975" s="71"/>
    </row>
    <row r="11976" spans="12:12">
      <c r="L11976" s="71"/>
    </row>
    <row r="11977" spans="12:12">
      <c r="L11977" s="71"/>
    </row>
    <row r="11978" spans="12:12">
      <c r="L11978" s="71"/>
    </row>
    <row r="11979" spans="12:12">
      <c r="L11979" s="71"/>
    </row>
    <row r="11980" spans="12:12">
      <c r="L11980" s="71"/>
    </row>
    <row r="11981" spans="12:12">
      <c r="L11981" s="71"/>
    </row>
    <row r="11982" spans="12:12">
      <c r="L11982" s="71"/>
    </row>
    <row r="11983" spans="12:12">
      <c r="L11983" s="71"/>
    </row>
    <row r="11984" spans="12:12">
      <c r="L11984" s="71"/>
    </row>
    <row r="11985" spans="12:12">
      <c r="L11985" s="71"/>
    </row>
    <row r="11986" spans="12:12">
      <c r="L11986" s="71"/>
    </row>
    <row r="11987" spans="12:12">
      <c r="L11987" s="71"/>
    </row>
    <row r="11988" spans="12:12">
      <c r="L11988" s="71"/>
    </row>
    <row r="11989" spans="12:12">
      <c r="L11989" s="71"/>
    </row>
    <row r="11990" spans="12:12">
      <c r="L11990" s="71"/>
    </row>
    <row r="11991" spans="12:12">
      <c r="L11991" s="71"/>
    </row>
    <row r="11992" spans="12:12">
      <c r="L11992" s="71"/>
    </row>
    <row r="11993" spans="12:12">
      <c r="L11993" s="71"/>
    </row>
    <row r="11994" spans="12:12">
      <c r="L11994" s="71"/>
    </row>
    <row r="11995" spans="12:12">
      <c r="L11995" s="71"/>
    </row>
    <row r="11996" spans="12:12">
      <c r="L11996" s="71"/>
    </row>
    <row r="11997" spans="12:12">
      <c r="L11997" s="71"/>
    </row>
    <row r="11998" spans="12:12">
      <c r="L11998" s="71"/>
    </row>
    <row r="11999" spans="12:12">
      <c r="L11999" s="71"/>
    </row>
    <row r="12000" spans="12:12">
      <c r="L12000" s="71"/>
    </row>
    <row r="12001" spans="12:12">
      <c r="L12001" s="71"/>
    </row>
    <row r="12002" spans="12:12">
      <c r="L12002" s="71"/>
    </row>
    <row r="12003" spans="12:12">
      <c r="L12003" s="71"/>
    </row>
    <row r="12004" spans="12:12">
      <c r="L12004" s="71"/>
    </row>
    <row r="12005" spans="12:12">
      <c r="L12005" s="71"/>
    </row>
    <row r="12006" spans="12:12">
      <c r="L12006" s="71"/>
    </row>
    <row r="12007" spans="12:12">
      <c r="L12007" s="71"/>
    </row>
    <row r="12008" spans="12:12">
      <c r="L12008" s="71"/>
    </row>
    <row r="12009" spans="12:12">
      <c r="L12009" s="71"/>
    </row>
    <row r="12010" spans="12:12">
      <c r="L12010" s="71"/>
    </row>
    <row r="12011" spans="12:12">
      <c r="L12011" s="71"/>
    </row>
    <row r="12012" spans="12:12">
      <c r="L12012" s="71"/>
    </row>
    <row r="12013" spans="12:12">
      <c r="L12013" s="71"/>
    </row>
    <row r="12014" spans="12:12">
      <c r="L12014" s="71"/>
    </row>
    <row r="12015" spans="12:12">
      <c r="L12015" s="71"/>
    </row>
    <row r="12016" spans="12:12">
      <c r="L12016" s="71"/>
    </row>
    <row r="12017" spans="12:12">
      <c r="L12017" s="71"/>
    </row>
    <row r="12018" spans="12:12">
      <c r="L12018" s="71"/>
    </row>
    <row r="12019" spans="12:12">
      <c r="L12019" s="71"/>
    </row>
    <row r="12020" spans="12:12">
      <c r="L12020" s="71"/>
    </row>
    <row r="12021" spans="12:12">
      <c r="L12021" s="71"/>
    </row>
    <row r="12022" spans="12:12">
      <c r="L12022" s="71"/>
    </row>
    <row r="12023" spans="12:12">
      <c r="L12023" s="71"/>
    </row>
    <row r="12024" spans="12:12">
      <c r="L12024" s="71"/>
    </row>
    <row r="12025" spans="12:12">
      <c r="L12025" s="71"/>
    </row>
    <row r="12026" spans="12:12">
      <c r="L12026" s="71"/>
    </row>
    <row r="12027" spans="12:12">
      <c r="L12027" s="71"/>
    </row>
    <row r="12028" spans="12:12">
      <c r="L12028" s="71"/>
    </row>
    <row r="12029" spans="12:12">
      <c r="L12029" s="71"/>
    </row>
    <row r="12030" spans="12:12">
      <c r="L12030" s="71"/>
    </row>
    <row r="12031" spans="12:12">
      <c r="L12031" s="71"/>
    </row>
    <row r="12032" spans="12:12">
      <c r="L12032" s="71"/>
    </row>
    <row r="12033" spans="12:12">
      <c r="L12033" s="71"/>
    </row>
    <row r="12034" spans="12:12">
      <c r="L12034" s="71"/>
    </row>
    <row r="12035" spans="12:12">
      <c r="L12035" s="71"/>
    </row>
    <row r="12036" spans="12:12">
      <c r="L12036" s="71"/>
    </row>
    <row r="12037" spans="12:12">
      <c r="L12037" s="71"/>
    </row>
    <row r="12038" spans="12:12">
      <c r="L12038" s="71"/>
    </row>
    <row r="12039" spans="12:12">
      <c r="L12039" s="71"/>
    </row>
    <row r="12040" spans="12:12">
      <c r="L12040" s="71"/>
    </row>
    <row r="12041" spans="12:12">
      <c r="L12041" s="71"/>
    </row>
    <row r="12042" spans="12:12">
      <c r="L12042" s="71"/>
    </row>
    <row r="12043" spans="12:12">
      <c r="L12043" s="71"/>
    </row>
    <row r="12044" spans="12:12">
      <c r="L12044" s="71"/>
    </row>
    <row r="12045" spans="12:12">
      <c r="L12045" s="71"/>
    </row>
    <row r="12046" spans="12:12">
      <c r="L12046" s="71"/>
    </row>
    <row r="12047" spans="12:12">
      <c r="L12047" s="71"/>
    </row>
    <row r="12048" spans="12:12">
      <c r="L12048" s="71"/>
    </row>
    <row r="12049" spans="12:12">
      <c r="L12049" s="71"/>
    </row>
    <row r="12050" spans="12:12">
      <c r="L12050" s="71"/>
    </row>
    <row r="12051" spans="12:12">
      <c r="L12051" s="71"/>
    </row>
    <row r="12052" spans="12:12">
      <c r="L12052" s="71"/>
    </row>
    <row r="12053" spans="12:12">
      <c r="L12053" s="71"/>
    </row>
    <row r="12054" spans="12:12">
      <c r="L12054" s="71"/>
    </row>
    <row r="12055" spans="12:12">
      <c r="L12055" s="71"/>
    </row>
    <row r="12056" spans="12:12">
      <c r="L12056" s="71"/>
    </row>
    <row r="12057" spans="12:12">
      <c r="L12057" s="71"/>
    </row>
    <row r="12058" spans="12:12">
      <c r="L12058" s="71"/>
    </row>
    <row r="12059" spans="12:12">
      <c r="L12059" s="71"/>
    </row>
    <row r="12060" spans="12:12">
      <c r="L12060" s="71"/>
    </row>
    <row r="12061" spans="12:12">
      <c r="L12061" s="71"/>
    </row>
    <row r="12062" spans="12:12">
      <c r="L12062" s="71"/>
    </row>
    <row r="12063" spans="12:12">
      <c r="L12063" s="71"/>
    </row>
    <row r="12064" spans="12:12">
      <c r="L12064" s="71"/>
    </row>
    <row r="12065" spans="12:12">
      <c r="L12065" s="71"/>
    </row>
    <row r="12066" spans="12:12">
      <c r="L12066" s="71"/>
    </row>
    <row r="12067" spans="12:12">
      <c r="L12067" s="71"/>
    </row>
    <row r="12068" spans="12:12">
      <c r="L12068" s="71"/>
    </row>
    <row r="12069" spans="12:12">
      <c r="L12069" s="71"/>
    </row>
    <row r="12070" spans="12:12">
      <c r="L12070" s="71"/>
    </row>
    <row r="12071" spans="12:12">
      <c r="L12071" s="71"/>
    </row>
    <row r="12072" spans="12:12">
      <c r="L12072" s="71"/>
    </row>
    <row r="12073" spans="12:12">
      <c r="L12073" s="71"/>
    </row>
    <row r="12074" spans="12:12">
      <c r="L12074" s="71"/>
    </row>
    <row r="12075" spans="12:12">
      <c r="L12075" s="71"/>
    </row>
    <row r="12076" spans="12:12">
      <c r="L12076" s="71"/>
    </row>
    <row r="12077" spans="12:12">
      <c r="L12077" s="71"/>
    </row>
    <row r="12078" spans="12:12">
      <c r="L12078" s="71"/>
    </row>
    <row r="12079" spans="12:12">
      <c r="L12079" s="71"/>
    </row>
    <row r="12080" spans="12:12">
      <c r="L12080" s="71"/>
    </row>
    <row r="12081" spans="12:12">
      <c r="L12081" s="71"/>
    </row>
    <row r="12082" spans="12:12">
      <c r="L12082" s="71"/>
    </row>
    <row r="12083" spans="12:12">
      <c r="L12083" s="71"/>
    </row>
    <row r="12084" spans="12:12">
      <c r="L12084" s="71"/>
    </row>
    <row r="12085" spans="12:12">
      <c r="L12085" s="71"/>
    </row>
    <row r="12086" spans="12:12">
      <c r="L12086" s="71"/>
    </row>
    <row r="12087" spans="12:12">
      <c r="L12087" s="71"/>
    </row>
    <row r="12088" spans="12:12">
      <c r="L12088" s="71"/>
    </row>
    <row r="12089" spans="12:12">
      <c r="L12089" s="71"/>
    </row>
    <row r="12090" spans="12:12">
      <c r="L12090" s="71"/>
    </row>
    <row r="12091" spans="12:12">
      <c r="L12091" s="71"/>
    </row>
    <row r="12092" spans="12:12">
      <c r="L12092" s="71"/>
    </row>
    <row r="12093" spans="12:12">
      <c r="L12093" s="71"/>
    </row>
    <row r="12094" spans="12:12">
      <c r="L12094" s="71"/>
    </row>
    <row r="12095" spans="12:12">
      <c r="L12095" s="71"/>
    </row>
    <row r="12096" spans="12:12">
      <c r="L12096" s="71"/>
    </row>
    <row r="12097" spans="12:12">
      <c r="L12097" s="71"/>
    </row>
    <row r="12098" spans="12:12">
      <c r="L12098" s="71"/>
    </row>
    <row r="12099" spans="12:12">
      <c r="L12099" s="71"/>
    </row>
    <row r="12100" spans="12:12">
      <c r="L12100" s="71"/>
    </row>
    <row r="12101" spans="12:12">
      <c r="L12101" s="71"/>
    </row>
    <row r="12102" spans="12:12">
      <c r="L12102" s="71"/>
    </row>
    <row r="12103" spans="12:12">
      <c r="L12103" s="71"/>
    </row>
    <row r="12104" spans="12:12">
      <c r="L12104" s="71"/>
    </row>
    <row r="12105" spans="12:12">
      <c r="L12105" s="71"/>
    </row>
    <row r="12106" spans="12:12">
      <c r="L12106" s="71"/>
    </row>
    <row r="12107" spans="12:12">
      <c r="L12107" s="71"/>
    </row>
    <row r="12108" spans="12:12">
      <c r="L12108" s="71"/>
    </row>
    <row r="12109" spans="12:12">
      <c r="L12109" s="71"/>
    </row>
    <row r="12110" spans="12:12">
      <c r="L12110" s="71"/>
    </row>
    <row r="12111" spans="12:12">
      <c r="L12111" s="71"/>
    </row>
    <row r="12112" spans="12:12">
      <c r="L12112" s="71"/>
    </row>
    <row r="12113" spans="12:12">
      <c r="L12113" s="71"/>
    </row>
    <row r="12114" spans="12:12">
      <c r="L12114" s="71"/>
    </row>
    <row r="12115" spans="12:12">
      <c r="L12115" s="71"/>
    </row>
    <row r="12116" spans="12:12">
      <c r="L12116" s="71"/>
    </row>
    <row r="12117" spans="12:12">
      <c r="L12117" s="71"/>
    </row>
    <row r="12118" spans="12:12">
      <c r="L12118" s="71"/>
    </row>
    <row r="12119" spans="12:12">
      <c r="L12119" s="71"/>
    </row>
    <row r="12120" spans="12:12">
      <c r="L12120" s="71"/>
    </row>
    <row r="12121" spans="12:12">
      <c r="L12121" s="71"/>
    </row>
    <row r="12122" spans="12:12">
      <c r="L12122" s="71"/>
    </row>
    <row r="12123" spans="12:12">
      <c r="L12123" s="71"/>
    </row>
    <row r="12124" spans="12:12">
      <c r="L12124" s="71"/>
    </row>
    <row r="12125" spans="12:12">
      <c r="L12125" s="71"/>
    </row>
    <row r="12126" spans="12:12">
      <c r="L12126" s="71"/>
    </row>
    <row r="12127" spans="12:12">
      <c r="L12127" s="71"/>
    </row>
    <row r="12128" spans="12:12">
      <c r="L12128" s="71"/>
    </row>
    <row r="12129" spans="12:12">
      <c r="L12129" s="71"/>
    </row>
    <row r="12130" spans="12:12">
      <c r="L12130" s="71"/>
    </row>
    <row r="12131" spans="12:12">
      <c r="L12131" s="71"/>
    </row>
    <row r="12132" spans="12:12">
      <c r="L12132" s="71"/>
    </row>
    <row r="12133" spans="12:12">
      <c r="L12133" s="71"/>
    </row>
    <row r="12134" spans="12:12">
      <c r="L12134" s="71"/>
    </row>
    <row r="12135" spans="12:12">
      <c r="L12135" s="71"/>
    </row>
    <row r="12136" spans="12:12">
      <c r="L12136" s="71"/>
    </row>
    <row r="12137" spans="12:12">
      <c r="L12137" s="71"/>
    </row>
    <row r="12138" spans="12:12">
      <c r="L12138" s="71"/>
    </row>
    <row r="12139" spans="12:12">
      <c r="L12139" s="71"/>
    </row>
    <row r="12140" spans="12:12">
      <c r="L12140" s="71"/>
    </row>
    <row r="12141" spans="12:12">
      <c r="L12141" s="71"/>
    </row>
    <row r="12142" spans="12:12">
      <c r="L12142" s="71"/>
    </row>
    <row r="12143" spans="12:12">
      <c r="L12143" s="71"/>
    </row>
    <row r="12144" spans="12:12">
      <c r="L12144" s="71"/>
    </row>
    <row r="12145" spans="12:12">
      <c r="L12145" s="71"/>
    </row>
    <row r="12146" spans="12:12">
      <c r="L12146" s="71"/>
    </row>
    <row r="12147" spans="12:12">
      <c r="L12147" s="71"/>
    </row>
    <row r="12148" spans="12:12">
      <c r="L12148" s="71"/>
    </row>
    <row r="12149" spans="12:12">
      <c r="L12149" s="71"/>
    </row>
    <row r="12150" spans="12:12">
      <c r="L12150" s="71"/>
    </row>
    <row r="12151" spans="12:12">
      <c r="L12151" s="71"/>
    </row>
    <row r="12152" spans="12:12">
      <c r="L12152" s="71"/>
    </row>
    <row r="12153" spans="12:12">
      <c r="L12153" s="71"/>
    </row>
    <row r="12154" spans="12:12">
      <c r="L12154" s="71"/>
    </row>
    <row r="12155" spans="12:12">
      <c r="L12155" s="71"/>
    </row>
    <row r="12156" spans="12:12">
      <c r="L12156" s="71"/>
    </row>
    <row r="12157" spans="12:12">
      <c r="L12157" s="71"/>
    </row>
    <row r="12158" spans="12:12">
      <c r="L12158" s="71"/>
    </row>
    <row r="12159" spans="12:12">
      <c r="L12159" s="71"/>
    </row>
    <row r="12160" spans="12:12">
      <c r="L12160" s="71"/>
    </row>
    <row r="12161" spans="12:12">
      <c r="L12161" s="71"/>
    </row>
    <row r="12162" spans="12:12">
      <c r="L12162" s="71"/>
    </row>
    <row r="12163" spans="12:12">
      <c r="L12163" s="71"/>
    </row>
    <row r="12164" spans="12:12">
      <c r="L12164" s="71"/>
    </row>
    <row r="12165" spans="12:12">
      <c r="L12165" s="71"/>
    </row>
    <row r="12166" spans="12:12">
      <c r="L12166" s="71"/>
    </row>
    <row r="12167" spans="12:12">
      <c r="L12167" s="71"/>
    </row>
    <row r="12168" spans="12:12">
      <c r="L12168" s="71"/>
    </row>
    <row r="12169" spans="12:12">
      <c r="L12169" s="71"/>
    </row>
    <row r="12170" spans="12:12">
      <c r="L12170" s="71"/>
    </row>
    <row r="12171" spans="12:12">
      <c r="L12171" s="71"/>
    </row>
    <row r="12172" spans="12:12">
      <c r="L12172" s="71"/>
    </row>
    <row r="12173" spans="12:12">
      <c r="L12173" s="71"/>
    </row>
    <row r="12174" spans="12:12">
      <c r="L12174" s="71"/>
    </row>
    <row r="12175" spans="12:12">
      <c r="L12175" s="71"/>
    </row>
    <row r="12176" spans="12:12">
      <c r="L12176" s="71"/>
    </row>
    <row r="12177" spans="12:12">
      <c r="L12177" s="71"/>
    </row>
    <row r="12178" spans="12:12">
      <c r="L12178" s="71"/>
    </row>
    <row r="12179" spans="12:12">
      <c r="L12179" s="71"/>
    </row>
    <row r="12180" spans="12:12">
      <c r="L12180" s="71"/>
    </row>
    <row r="12181" spans="12:12">
      <c r="L12181" s="71"/>
    </row>
    <row r="12182" spans="12:12">
      <c r="L12182" s="71"/>
    </row>
    <row r="12183" spans="12:12">
      <c r="L12183" s="71"/>
    </row>
    <row r="12184" spans="12:12">
      <c r="L12184" s="71"/>
    </row>
    <row r="12185" spans="12:12">
      <c r="L12185" s="71"/>
    </row>
    <row r="12186" spans="12:12">
      <c r="L12186" s="71"/>
    </row>
    <row r="12187" spans="12:12">
      <c r="L12187" s="71"/>
    </row>
    <row r="12188" spans="12:12">
      <c r="L12188" s="71"/>
    </row>
    <row r="12189" spans="12:12">
      <c r="L12189" s="71"/>
    </row>
    <row r="12190" spans="12:12">
      <c r="L12190" s="71"/>
    </row>
    <row r="12191" spans="12:12">
      <c r="L12191" s="71"/>
    </row>
    <row r="12192" spans="12:12">
      <c r="L12192" s="71"/>
    </row>
    <row r="12193" spans="12:12">
      <c r="L12193" s="71"/>
    </row>
    <row r="12194" spans="12:12">
      <c r="L12194" s="71"/>
    </row>
    <row r="12195" spans="12:12">
      <c r="L12195" s="71"/>
    </row>
    <row r="12196" spans="12:12">
      <c r="L12196" s="71"/>
    </row>
    <row r="12197" spans="12:12">
      <c r="L12197" s="71"/>
    </row>
    <row r="12198" spans="12:12">
      <c r="L12198" s="71"/>
    </row>
    <row r="12199" spans="12:12">
      <c r="L12199" s="71"/>
    </row>
    <row r="12200" spans="12:12">
      <c r="L12200" s="71"/>
    </row>
    <row r="12201" spans="12:12">
      <c r="L12201" s="71"/>
    </row>
    <row r="12202" spans="12:12">
      <c r="L12202" s="71"/>
    </row>
    <row r="12203" spans="12:12">
      <c r="L12203" s="71"/>
    </row>
    <row r="12204" spans="12:12">
      <c r="L12204" s="71"/>
    </row>
    <row r="12205" spans="12:12">
      <c r="L12205" s="71"/>
    </row>
    <row r="12206" spans="12:12">
      <c r="L12206" s="71"/>
    </row>
    <row r="12207" spans="12:12">
      <c r="L12207" s="71"/>
    </row>
    <row r="12208" spans="12:12">
      <c r="L12208" s="71"/>
    </row>
    <row r="12209" spans="12:12">
      <c r="L12209" s="71"/>
    </row>
    <row r="12210" spans="12:12">
      <c r="L12210" s="71"/>
    </row>
    <row r="12211" spans="12:12">
      <c r="L12211" s="71"/>
    </row>
    <row r="12212" spans="12:12">
      <c r="L12212" s="71"/>
    </row>
    <row r="12213" spans="12:12">
      <c r="L12213" s="71"/>
    </row>
    <row r="12214" spans="12:12">
      <c r="L12214" s="71"/>
    </row>
    <row r="12215" spans="12:12">
      <c r="L12215" s="71"/>
    </row>
    <row r="12216" spans="12:12">
      <c r="L12216" s="71"/>
    </row>
    <row r="12217" spans="12:12">
      <c r="L12217" s="71"/>
    </row>
    <row r="12218" spans="12:12">
      <c r="L12218" s="71"/>
    </row>
    <row r="12219" spans="12:12">
      <c r="L12219" s="71"/>
    </row>
    <row r="12220" spans="12:12">
      <c r="L12220" s="71"/>
    </row>
    <row r="12221" spans="12:12">
      <c r="L12221" s="71"/>
    </row>
    <row r="12222" spans="12:12">
      <c r="L12222" s="71"/>
    </row>
    <row r="12223" spans="12:12">
      <c r="L12223" s="71"/>
    </row>
    <row r="12224" spans="12:12">
      <c r="L12224" s="71"/>
    </row>
    <row r="12225" spans="12:12">
      <c r="L12225" s="71"/>
    </row>
    <row r="12226" spans="12:12">
      <c r="L12226" s="71"/>
    </row>
    <row r="12227" spans="12:12">
      <c r="L12227" s="71"/>
    </row>
    <row r="12228" spans="12:12">
      <c r="L12228" s="71"/>
    </row>
    <row r="12229" spans="12:12">
      <c r="L12229" s="71"/>
    </row>
    <row r="12230" spans="12:12">
      <c r="L12230" s="71"/>
    </row>
    <row r="12231" spans="12:12">
      <c r="L12231" s="71"/>
    </row>
    <row r="12232" spans="12:12">
      <c r="L12232" s="71"/>
    </row>
    <row r="12233" spans="12:12">
      <c r="L12233" s="71"/>
    </row>
    <row r="12234" spans="12:12">
      <c r="L12234" s="71"/>
    </row>
    <row r="12235" spans="12:12">
      <c r="L12235" s="71"/>
    </row>
    <row r="12236" spans="12:12">
      <c r="L12236" s="71"/>
    </row>
    <row r="12237" spans="12:12">
      <c r="L12237" s="71"/>
    </row>
    <row r="12238" spans="12:12">
      <c r="L12238" s="71"/>
    </row>
    <row r="12239" spans="12:12">
      <c r="L12239" s="71"/>
    </row>
    <row r="12240" spans="12:12">
      <c r="L12240" s="71"/>
    </row>
    <row r="12241" spans="12:12">
      <c r="L12241" s="71"/>
    </row>
    <row r="12242" spans="12:12">
      <c r="L12242" s="71"/>
    </row>
    <row r="12243" spans="12:12">
      <c r="L12243" s="71"/>
    </row>
    <row r="12244" spans="12:12">
      <c r="L12244" s="71"/>
    </row>
    <row r="12245" spans="12:12">
      <c r="L12245" s="71"/>
    </row>
    <row r="12246" spans="12:12">
      <c r="L12246" s="71"/>
    </row>
    <row r="12247" spans="12:12">
      <c r="L12247" s="71"/>
    </row>
    <row r="12248" spans="12:12">
      <c r="L12248" s="71"/>
    </row>
    <row r="12249" spans="12:12">
      <c r="L12249" s="71"/>
    </row>
    <row r="12250" spans="12:12">
      <c r="L12250" s="71"/>
    </row>
    <row r="12251" spans="12:12">
      <c r="L12251" s="71"/>
    </row>
    <row r="12252" spans="12:12">
      <c r="L12252" s="71"/>
    </row>
    <row r="12253" spans="12:12">
      <c r="L12253" s="71"/>
    </row>
    <row r="12254" spans="12:12">
      <c r="L12254" s="71"/>
    </row>
    <row r="12255" spans="12:12">
      <c r="L12255" s="71"/>
    </row>
    <row r="12256" spans="12:12">
      <c r="L12256" s="71"/>
    </row>
    <row r="12257" spans="12:12">
      <c r="L12257" s="71"/>
    </row>
    <row r="12258" spans="12:12">
      <c r="L12258" s="71"/>
    </row>
    <row r="12259" spans="12:12">
      <c r="L12259" s="71"/>
    </row>
    <row r="12260" spans="12:12">
      <c r="L12260" s="71"/>
    </row>
    <row r="12261" spans="12:12">
      <c r="L12261" s="71"/>
    </row>
    <row r="12262" spans="12:12">
      <c r="L12262" s="71"/>
    </row>
    <row r="12263" spans="12:12">
      <c r="L12263" s="71"/>
    </row>
    <row r="12264" spans="12:12">
      <c r="L12264" s="71"/>
    </row>
    <row r="12265" spans="12:12">
      <c r="L12265" s="71"/>
    </row>
    <row r="12266" spans="12:12">
      <c r="L12266" s="71"/>
    </row>
    <row r="12267" spans="12:12">
      <c r="L12267" s="71"/>
    </row>
    <row r="12268" spans="12:12">
      <c r="L12268" s="71"/>
    </row>
    <row r="12269" spans="12:12">
      <c r="L12269" s="71"/>
    </row>
    <row r="12270" spans="12:12">
      <c r="L12270" s="71"/>
    </row>
    <row r="12271" spans="12:12">
      <c r="L12271" s="71"/>
    </row>
    <row r="12272" spans="12:12">
      <c r="L12272" s="71"/>
    </row>
    <row r="12273" spans="12:12">
      <c r="L12273" s="71"/>
    </row>
    <row r="12274" spans="12:12">
      <c r="L12274" s="71"/>
    </row>
    <row r="12275" spans="12:12">
      <c r="L12275" s="71"/>
    </row>
    <row r="12276" spans="12:12">
      <c r="L12276" s="71"/>
    </row>
    <row r="12277" spans="12:12">
      <c r="L12277" s="71"/>
    </row>
    <row r="12278" spans="12:12">
      <c r="L12278" s="71"/>
    </row>
    <row r="12279" spans="12:12">
      <c r="L12279" s="71"/>
    </row>
    <row r="12280" spans="12:12">
      <c r="L12280" s="71"/>
    </row>
    <row r="12281" spans="12:12">
      <c r="L12281" s="71"/>
    </row>
    <row r="12282" spans="12:12">
      <c r="L12282" s="71"/>
    </row>
    <row r="12283" spans="12:12">
      <c r="L12283" s="71"/>
    </row>
    <row r="12284" spans="12:12">
      <c r="L12284" s="71"/>
    </row>
    <row r="12285" spans="12:12">
      <c r="L12285" s="71"/>
    </row>
    <row r="12286" spans="12:12">
      <c r="L12286" s="71"/>
    </row>
    <row r="12287" spans="12:12">
      <c r="L12287" s="71"/>
    </row>
    <row r="12288" spans="12:12">
      <c r="L12288" s="71"/>
    </row>
    <row r="12289" spans="12:12">
      <c r="L12289" s="71"/>
    </row>
    <row r="12290" spans="12:12">
      <c r="L12290" s="71"/>
    </row>
    <row r="12291" spans="12:12">
      <c r="L12291" s="71"/>
    </row>
    <row r="12292" spans="12:12">
      <c r="L12292" s="71"/>
    </row>
    <row r="12293" spans="12:12">
      <c r="L12293" s="71"/>
    </row>
    <row r="12294" spans="12:12">
      <c r="L12294" s="71"/>
    </row>
    <row r="12295" spans="12:12">
      <c r="L12295" s="71"/>
    </row>
    <row r="12296" spans="12:12">
      <c r="L12296" s="71"/>
    </row>
    <row r="12297" spans="12:12">
      <c r="L12297" s="71"/>
    </row>
    <row r="12298" spans="12:12">
      <c r="L12298" s="71"/>
    </row>
    <row r="12299" spans="12:12">
      <c r="L12299" s="71"/>
    </row>
    <row r="12300" spans="12:12">
      <c r="L12300" s="71"/>
    </row>
    <row r="12301" spans="12:12">
      <c r="L12301" s="71"/>
    </row>
    <row r="12302" spans="12:12">
      <c r="L12302" s="71"/>
    </row>
    <row r="12303" spans="12:12">
      <c r="L12303" s="71"/>
    </row>
    <row r="12304" spans="12:12">
      <c r="L12304" s="71"/>
    </row>
    <row r="12305" spans="12:12">
      <c r="L12305" s="71"/>
    </row>
    <row r="12306" spans="12:12">
      <c r="L12306" s="71"/>
    </row>
    <row r="12307" spans="12:12">
      <c r="L12307" s="71"/>
    </row>
    <row r="12308" spans="12:12">
      <c r="L12308" s="71"/>
    </row>
    <row r="12309" spans="12:12">
      <c r="L12309" s="71"/>
    </row>
    <row r="12310" spans="12:12">
      <c r="L12310" s="71"/>
    </row>
    <row r="12311" spans="12:12">
      <c r="L12311" s="71"/>
    </row>
    <row r="12312" spans="12:12">
      <c r="L12312" s="71"/>
    </row>
    <row r="12313" spans="12:12">
      <c r="L12313" s="71"/>
    </row>
    <row r="12314" spans="12:12">
      <c r="L12314" s="71"/>
    </row>
    <row r="12315" spans="12:12">
      <c r="L12315" s="71"/>
    </row>
    <row r="12316" spans="12:12">
      <c r="L12316" s="71"/>
    </row>
    <row r="12317" spans="12:12">
      <c r="L12317" s="71"/>
    </row>
    <row r="12318" spans="12:12">
      <c r="L12318" s="71"/>
    </row>
    <row r="12319" spans="12:12">
      <c r="L12319" s="71"/>
    </row>
    <row r="12320" spans="12:12">
      <c r="L12320" s="71"/>
    </row>
    <row r="12321" spans="12:12">
      <c r="L12321" s="71"/>
    </row>
    <row r="12322" spans="12:12">
      <c r="L12322" s="71"/>
    </row>
    <row r="12323" spans="12:12">
      <c r="L12323" s="71"/>
    </row>
    <row r="12324" spans="12:12">
      <c r="L12324" s="71"/>
    </row>
    <row r="12325" spans="12:12">
      <c r="L12325" s="71"/>
    </row>
    <row r="12326" spans="12:12">
      <c r="L12326" s="71"/>
    </row>
    <row r="12327" spans="12:12">
      <c r="L12327" s="71"/>
    </row>
    <row r="12328" spans="12:12">
      <c r="L12328" s="71"/>
    </row>
    <row r="12329" spans="12:12">
      <c r="L12329" s="71"/>
    </row>
    <row r="12330" spans="12:12">
      <c r="L12330" s="71"/>
    </row>
    <row r="12331" spans="12:12">
      <c r="L12331" s="71"/>
    </row>
    <row r="12332" spans="12:12">
      <c r="L12332" s="71"/>
    </row>
    <row r="12333" spans="12:12">
      <c r="L12333" s="71"/>
    </row>
    <row r="12334" spans="12:12">
      <c r="L12334" s="71"/>
    </row>
    <row r="12335" spans="12:12">
      <c r="L12335" s="71"/>
    </row>
    <row r="12336" spans="12:12">
      <c r="L12336" s="71"/>
    </row>
    <row r="12337" spans="12:12">
      <c r="L12337" s="71"/>
    </row>
    <row r="12338" spans="12:12">
      <c r="L12338" s="71"/>
    </row>
    <row r="12339" spans="12:12">
      <c r="L12339" s="71"/>
    </row>
    <row r="12340" spans="12:12">
      <c r="L12340" s="71"/>
    </row>
    <row r="12341" spans="12:12">
      <c r="L12341" s="71"/>
    </row>
    <row r="12342" spans="12:12">
      <c r="L12342" s="71"/>
    </row>
    <row r="12343" spans="12:12">
      <c r="L12343" s="71"/>
    </row>
    <row r="12344" spans="12:12">
      <c r="L12344" s="71"/>
    </row>
    <row r="12345" spans="12:12">
      <c r="L12345" s="71"/>
    </row>
    <row r="12346" spans="12:12">
      <c r="L12346" s="71"/>
    </row>
    <row r="12347" spans="12:12">
      <c r="L12347" s="71"/>
    </row>
    <row r="12348" spans="12:12">
      <c r="L12348" s="71"/>
    </row>
    <row r="12349" spans="12:12">
      <c r="L12349" s="71"/>
    </row>
    <row r="12350" spans="12:12">
      <c r="L12350" s="71"/>
    </row>
    <row r="12351" spans="12:12">
      <c r="L12351" s="71"/>
    </row>
    <row r="12352" spans="12:12">
      <c r="L12352" s="71"/>
    </row>
    <row r="12353" spans="12:12">
      <c r="L12353" s="71"/>
    </row>
    <row r="12354" spans="12:12">
      <c r="L12354" s="71"/>
    </row>
    <row r="12355" spans="12:12">
      <c r="L12355" s="71"/>
    </row>
    <row r="12356" spans="12:12">
      <c r="L12356" s="71"/>
    </row>
    <row r="12357" spans="12:12">
      <c r="L12357" s="71"/>
    </row>
    <row r="12358" spans="12:12">
      <c r="L12358" s="71"/>
    </row>
    <row r="12359" spans="12:12">
      <c r="L12359" s="71"/>
    </row>
    <row r="12360" spans="12:12">
      <c r="L12360" s="71"/>
    </row>
    <row r="12361" spans="12:12">
      <c r="L12361" s="71"/>
    </row>
    <row r="12362" spans="12:12">
      <c r="L12362" s="71"/>
    </row>
    <row r="12363" spans="12:12">
      <c r="L12363" s="71"/>
    </row>
    <row r="12364" spans="12:12">
      <c r="L12364" s="71"/>
    </row>
    <row r="12365" spans="12:12">
      <c r="L12365" s="71"/>
    </row>
    <row r="12366" spans="12:12">
      <c r="L12366" s="71"/>
    </row>
    <row r="12367" spans="12:12">
      <c r="L12367" s="71"/>
    </row>
    <row r="12368" spans="12:12">
      <c r="L12368" s="71"/>
    </row>
    <row r="12369" spans="12:12">
      <c r="L12369" s="71"/>
    </row>
    <row r="12370" spans="12:12">
      <c r="L12370" s="71"/>
    </row>
    <row r="12371" spans="12:12">
      <c r="L12371" s="71"/>
    </row>
    <row r="12372" spans="12:12">
      <c r="L12372" s="71"/>
    </row>
    <row r="12373" spans="12:12">
      <c r="L12373" s="71"/>
    </row>
    <row r="12374" spans="12:12">
      <c r="L12374" s="71"/>
    </row>
    <row r="12375" spans="12:12">
      <c r="L12375" s="71"/>
    </row>
    <row r="12376" spans="12:12">
      <c r="L12376" s="71"/>
    </row>
    <row r="12377" spans="12:12">
      <c r="L12377" s="71"/>
    </row>
    <row r="12378" spans="12:12">
      <c r="L12378" s="71"/>
    </row>
    <row r="12379" spans="12:12">
      <c r="L12379" s="71"/>
    </row>
    <row r="12380" spans="12:12">
      <c r="L12380" s="71"/>
    </row>
    <row r="12381" spans="12:12">
      <c r="L12381" s="71"/>
    </row>
    <row r="12382" spans="12:12">
      <c r="L12382" s="71"/>
    </row>
    <row r="12383" spans="12:12">
      <c r="L12383" s="71"/>
    </row>
    <row r="12384" spans="12:12">
      <c r="L12384" s="71"/>
    </row>
    <row r="12385" spans="12:12">
      <c r="L12385" s="71"/>
    </row>
    <row r="12386" spans="12:12">
      <c r="L12386" s="71"/>
    </row>
    <row r="12387" spans="12:12">
      <c r="L12387" s="71"/>
    </row>
    <row r="12388" spans="12:12">
      <c r="L12388" s="71"/>
    </row>
    <row r="12389" spans="12:12">
      <c r="L12389" s="71"/>
    </row>
    <row r="12390" spans="12:12">
      <c r="L12390" s="71"/>
    </row>
    <row r="12391" spans="12:12">
      <c r="L12391" s="71"/>
    </row>
    <row r="12392" spans="12:12">
      <c r="L12392" s="71"/>
    </row>
    <row r="12393" spans="12:12">
      <c r="L12393" s="71"/>
    </row>
    <row r="12394" spans="12:12">
      <c r="L12394" s="71"/>
    </row>
    <row r="12395" spans="12:12">
      <c r="L12395" s="71"/>
    </row>
    <row r="12396" spans="12:12">
      <c r="L12396" s="71"/>
    </row>
    <row r="12397" spans="12:12">
      <c r="L12397" s="71"/>
    </row>
    <row r="12398" spans="12:12">
      <c r="L12398" s="71"/>
    </row>
    <row r="12399" spans="12:12">
      <c r="L12399" s="71"/>
    </row>
    <row r="12400" spans="12:12">
      <c r="L12400" s="71"/>
    </row>
    <row r="12401" spans="12:12">
      <c r="L12401" s="71"/>
    </row>
    <row r="12402" spans="12:12">
      <c r="L12402" s="71"/>
    </row>
    <row r="12403" spans="12:12">
      <c r="L12403" s="71"/>
    </row>
    <row r="12404" spans="12:12">
      <c r="L12404" s="71"/>
    </row>
    <row r="12405" spans="12:12">
      <c r="L12405" s="71"/>
    </row>
    <row r="12406" spans="12:12">
      <c r="L12406" s="71"/>
    </row>
    <row r="12407" spans="12:12">
      <c r="L12407" s="71"/>
    </row>
    <row r="12408" spans="12:12">
      <c r="L12408" s="71"/>
    </row>
    <row r="12409" spans="12:12">
      <c r="L12409" s="71"/>
    </row>
    <row r="12410" spans="12:12">
      <c r="L12410" s="71"/>
    </row>
    <row r="12411" spans="12:12">
      <c r="L12411" s="71"/>
    </row>
    <row r="12412" spans="12:12">
      <c r="L12412" s="71"/>
    </row>
    <row r="12413" spans="12:12">
      <c r="L12413" s="71"/>
    </row>
    <row r="12414" spans="12:12">
      <c r="L12414" s="71"/>
    </row>
    <row r="12415" spans="12:12">
      <c r="L12415" s="71"/>
    </row>
    <row r="12416" spans="12:12">
      <c r="L12416" s="71"/>
    </row>
    <row r="12417" spans="12:12">
      <c r="L12417" s="71"/>
    </row>
    <row r="12418" spans="12:12">
      <c r="L12418" s="71"/>
    </row>
    <row r="12419" spans="12:12">
      <c r="L12419" s="71"/>
    </row>
    <row r="12420" spans="12:12">
      <c r="L12420" s="71"/>
    </row>
    <row r="12421" spans="12:12">
      <c r="L12421" s="71"/>
    </row>
    <row r="12422" spans="12:12">
      <c r="L12422" s="71"/>
    </row>
    <row r="12423" spans="12:12">
      <c r="L12423" s="71"/>
    </row>
    <row r="12424" spans="12:12">
      <c r="L12424" s="71"/>
    </row>
    <row r="12425" spans="12:12">
      <c r="L12425" s="71"/>
    </row>
    <row r="12426" spans="12:12">
      <c r="L12426" s="71"/>
    </row>
    <row r="12427" spans="12:12">
      <c r="L12427" s="71"/>
    </row>
    <row r="12428" spans="12:12">
      <c r="L12428" s="71"/>
    </row>
    <row r="12429" spans="12:12">
      <c r="L12429" s="71"/>
    </row>
    <row r="12430" spans="12:12">
      <c r="L12430" s="71"/>
    </row>
    <row r="12431" spans="12:12">
      <c r="L12431" s="71"/>
    </row>
    <row r="12432" spans="12:12">
      <c r="L12432" s="71"/>
    </row>
    <row r="12433" spans="12:12">
      <c r="L12433" s="71"/>
    </row>
    <row r="12434" spans="12:12">
      <c r="L12434" s="71"/>
    </row>
    <row r="12435" spans="12:12">
      <c r="L12435" s="71"/>
    </row>
    <row r="12436" spans="12:12">
      <c r="L12436" s="71"/>
    </row>
    <row r="12437" spans="12:12">
      <c r="L12437" s="71"/>
    </row>
    <row r="12438" spans="12:12">
      <c r="L12438" s="71"/>
    </row>
    <row r="12439" spans="12:12">
      <c r="L12439" s="71"/>
    </row>
    <row r="12440" spans="12:12">
      <c r="L12440" s="71"/>
    </row>
    <row r="12441" spans="12:12">
      <c r="L12441" s="71"/>
    </row>
    <row r="12442" spans="12:12">
      <c r="L12442" s="71"/>
    </row>
    <row r="12443" spans="12:12">
      <c r="L12443" s="71"/>
    </row>
    <row r="12444" spans="12:12">
      <c r="L12444" s="71"/>
    </row>
    <row r="12445" spans="12:12">
      <c r="L12445" s="71"/>
    </row>
    <row r="12446" spans="12:12">
      <c r="L12446" s="71"/>
    </row>
    <row r="12447" spans="12:12">
      <c r="L12447" s="71"/>
    </row>
    <row r="12448" spans="12:12">
      <c r="L12448" s="71"/>
    </row>
    <row r="12449" spans="12:12">
      <c r="L12449" s="71"/>
    </row>
    <row r="12450" spans="12:12">
      <c r="L12450" s="71"/>
    </row>
    <row r="12451" spans="12:12">
      <c r="L12451" s="71"/>
    </row>
    <row r="12452" spans="12:12">
      <c r="L12452" s="71"/>
    </row>
    <row r="12453" spans="12:12">
      <c r="L12453" s="71"/>
    </row>
    <row r="12454" spans="12:12">
      <c r="L12454" s="71"/>
    </row>
    <row r="12455" spans="12:12">
      <c r="L12455" s="71"/>
    </row>
    <row r="12456" spans="12:12">
      <c r="L12456" s="71"/>
    </row>
    <row r="12457" spans="12:12">
      <c r="L12457" s="71"/>
    </row>
    <row r="12458" spans="12:12">
      <c r="L12458" s="71"/>
    </row>
    <row r="12459" spans="12:12">
      <c r="L12459" s="71"/>
    </row>
    <row r="12460" spans="12:12">
      <c r="L12460" s="71"/>
    </row>
    <row r="12461" spans="12:12">
      <c r="L12461" s="71"/>
    </row>
    <row r="12462" spans="12:12">
      <c r="L12462" s="71"/>
    </row>
    <row r="12463" spans="12:12">
      <c r="L12463" s="71"/>
    </row>
    <row r="12464" spans="12:12">
      <c r="L12464" s="71"/>
    </row>
    <row r="12465" spans="12:12">
      <c r="L12465" s="71"/>
    </row>
    <row r="12466" spans="12:12">
      <c r="L12466" s="71"/>
    </row>
    <row r="12467" spans="12:12">
      <c r="L12467" s="71"/>
    </row>
    <row r="12468" spans="12:12">
      <c r="L12468" s="71"/>
    </row>
    <row r="12469" spans="12:12">
      <c r="L12469" s="71"/>
    </row>
    <row r="12470" spans="12:12">
      <c r="L12470" s="71"/>
    </row>
    <row r="12471" spans="12:12">
      <c r="L12471" s="71"/>
    </row>
    <row r="12472" spans="12:12">
      <c r="L12472" s="71"/>
    </row>
    <row r="12473" spans="12:12">
      <c r="L12473" s="71"/>
    </row>
    <row r="12474" spans="12:12">
      <c r="L12474" s="71"/>
    </row>
    <row r="12475" spans="12:12">
      <c r="L12475" s="71"/>
    </row>
    <row r="12476" spans="12:12">
      <c r="L12476" s="71"/>
    </row>
    <row r="12477" spans="12:12">
      <c r="L12477" s="71"/>
    </row>
    <row r="12478" spans="12:12">
      <c r="L12478" s="71"/>
    </row>
    <row r="12479" spans="12:12">
      <c r="L12479" s="71"/>
    </row>
    <row r="12480" spans="12:12">
      <c r="L12480" s="71"/>
    </row>
    <row r="12481" spans="12:12">
      <c r="L12481" s="71"/>
    </row>
    <row r="12482" spans="12:12">
      <c r="L12482" s="71"/>
    </row>
    <row r="12483" spans="12:12">
      <c r="L12483" s="71"/>
    </row>
    <row r="12484" spans="12:12">
      <c r="L12484" s="71"/>
    </row>
    <row r="12485" spans="12:12">
      <c r="L12485" s="71"/>
    </row>
    <row r="12486" spans="12:12">
      <c r="L12486" s="71"/>
    </row>
    <row r="12487" spans="12:12">
      <c r="L12487" s="71"/>
    </row>
    <row r="12488" spans="12:12">
      <c r="L12488" s="71"/>
    </row>
    <row r="12489" spans="12:12">
      <c r="L12489" s="71"/>
    </row>
    <row r="12490" spans="12:12">
      <c r="L12490" s="71"/>
    </row>
    <row r="12491" spans="12:12">
      <c r="L12491" s="71"/>
    </row>
    <row r="12492" spans="12:12">
      <c r="L12492" s="71"/>
    </row>
    <row r="12493" spans="12:12">
      <c r="L12493" s="71"/>
    </row>
    <row r="12494" spans="12:12">
      <c r="L12494" s="71"/>
    </row>
    <row r="12495" spans="12:12">
      <c r="L12495" s="71"/>
    </row>
    <row r="12496" spans="12:12">
      <c r="L12496" s="71"/>
    </row>
    <row r="12497" spans="12:12">
      <c r="L12497" s="71"/>
    </row>
    <row r="12498" spans="12:12">
      <c r="L12498" s="71"/>
    </row>
    <row r="12499" spans="12:12">
      <c r="L12499" s="71"/>
    </row>
    <row r="12500" spans="12:12">
      <c r="L12500" s="71"/>
    </row>
    <row r="12501" spans="12:12">
      <c r="L12501" s="71"/>
    </row>
    <row r="12502" spans="12:12">
      <c r="L12502" s="71"/>
    </row>
    <row r="12503" spans="12:12">
      <c r="L12503" s="71"/>
    </row>
    <row r="12504" spans="12:12">
      <c r="L12504" s="71"/>
    </row>
    <row r="12505" spans="12:12">
      <c r="L12505" s="71"/>
    </row>
    <row r="12506" spans="12:12">
      <c r="L12506" s="71"/>
    </row>
    <row r="12507" spans="12:12">
      <c r="L12507" s="71"/>
    </row>
    <row r="12508" spans="12:12">
      <c r="L12508" s="71"/>
    </row>
    <row r="12509" spans="12:12">
      <c r="L12509" s="71"/>
    </row>
    <row r="12510" spans="12:12">
      <c r="L12510" s="71"/>
    </row>
    <row r="12511" spans="12:12">
      <c r="L12511" s="71"/>
    </row>
    <row r="12512" spans="12:12">
      <c r="L12512" s="71"/>
    </row>
    <row r="12513" spans="12:12">
      <c r="L12513" s="71"/>
    </row>
    <row r="12514" spans="12:12">
      <c r="L12514" s="71"/>
    </row>
    <row r="12515" spans="12:12">
      <c r="L12515" s="71"/>
    </row>
    <row r="12516" spans="12:12">
      <c r="L12516" s="71"/>
    </row>
    <row r="12517" spans="12:12">
      <c r="L12517" s="71"/>
    </row>
    <row r="12518" spans="12:12">
      <c r="L12518" s="71"/>
    </row>
    <row r="12519" spans="12:12">
      <c r="L12519" s="71"/>
    </row>
    <row r="12520" spans="12:12">
      <c r="L12520" s="71"/>
    </row>
    <row r="12521" spans="12:12">
      <c r="L12521" s="71"/>
    </row>
    <row r="12522" spans="12:12">
      <c r="L12522" s="71"/>
    </row>
    <row r="12523" spans="12:12">
      <c r="L12523" s="71"/>
    </row>
    <row r="12524" spans="12:12">
      <c r="L12524" s="71"/>
    </row>
    <row r="12525" spans="12:12">
      <c r="L12525" s="71"/>
    </row>
    <row r="12526" spans="12:12">
      <c r="L12526" s="71"/>
    </row>
    <row r="12527" spans="12:12">
      <c r="L12527" s="71"/>
    </row>
    <row r="12528" spans="12:12">
      <c r="L12528" s="71"/>
    </row>
    <row r="12529" spans="12:12">
      <c r="L12529" s="71"/>
    </row>
    <row r="12530" spans="12:12">
      <c r="L12530" s="71"/>
    </row>
    <row r="12531" spans="12:12">
      <c r="L12531" s="71"/>
    </row>
    <row r="12532" spans="12:12">
      <c r="L12532" s="71"/>
    </row>
    <row r="12533" spans="12:12">
      <c r="L12533" s="71"/>
    </row>
    <row r="12534" spans="12:12">
      <c r="L12534" s="71"/>
    </row>
    <row r="12535" spans="12:12">
      <c r="L12535" s="71"/>
    </row>
    <row r="12536" spans="12:12">
      <c r="L12536" s="71"/>
    </row>
    <row r="12537" spans="12:12">
      <c r="L12537" s="71"/>
    </row>
    <row r="12538" spans="12:12">
      <c r="L12538" s="71"/>
    </row>
    <row r="12539" spans="12:12">
      <c r="L12539" s="71"/>
    </row>
    <row r="12540" spans="12:12">
      <c r="L12540" s="71"/>
    </row>
    <row r="12541" spans="12:12">
      <c r="L12541" s="71"/>
    </row>
    <row r="12542" spans="12:12">
      <c r="L12542" s="71"/>
    </row>
    <row r="12543" spans="12:12">
      <c r="L12543" s="71"/>
    </row>
    <row r="12544" spans="12:12">
      <c r="L12544" s="71"/>
    </row>
    <row r="12545" spans="12:12">
      <c r="L12545" s="71"/>
    </row>
    <row r="12546" spans="12:12">
      <c r="L12546" s="71"/>
    </row>
    <row r="12547" spans="12:12">
      <c r="L12547" s="71"/>
    </row>
    <row r="12548" spans="12:12">
      <c r="L12548" s="71"/>
    </row>
    <row r="12549" spans="12:12">
      <c r="L12549" s="71"/>
    </row>
    <row r="12550" spans="12:12">
      <c r="L12550" s="71"/>
    </row>
    <row r="12551" spans="12:12">
      <c r="L12551" s="71"/>
    </row>
    <row r="12552" spans="12:12">
      <c r="L12552" s="71"/>
    </row>
    <row r="12553" spans="12:12">
      <c r="L12553" s="71"/>
    </row>
    <row r="12554" spans="12:12">
      <c r="L12554" s="71"/>
    </row>
    <row r="12555" spans="12:12">
      <c r="L12555" s="71"/>
    </row>
    <row r="12556" spans="12:12">
      <c r="L12556" s="71"/>
    </row>
    <row r="12557" spans="12:12">
      <c r="L12557" s="71"/>
    </row>
    <row r="12558" spans="12:12">
      <c r="L12558" s="71"/>
    </row>
    <row r="12559" spans="12:12">
      <c r="L12559" s="71"/>
    </row>
    <row r="12560" spans="12:12">
      <c r="L12560" s="71"/>
    </row>
    <row r="12561" spans="12:12">
      <c r="L12561" s="71"/>
    </row>
    <row r="12562" spans="12:12">
      <c r="L12562" s="71"/>
    </row>
    <row r="12563" spans="12:12">
      <c r="L12563" s="71"/>
    </row>
    <row r="12564" spans="12:12">
      <c r="L12564" s="71"/>
    </row>
    <row r="12565" spans="12:12">
      <c r="L12565" s="71"/>
    </row>
    <row r="12566" spans="12:12">
      <c r="L12566" s="71"/>
    </row>
    <row r="12567" spans="12:12">
      <c r="L12567" s="71"/>
    </row>
    <row r="12568" spans="12:12">
      <c r="L12568" s="71"/>
    </row>
    <row r="12569" spans="12:12">
      <c r="L12569" s="71"/>
    </row>
    <row r="12570" spans="12:12">
      <c r="L12570" s="71"/>
    </row>
    <row r="12571" spans="12:12">
      <c r="L12571" s="71"/>
    </row>
    <row r="12572" spans="12:12">
      <c r="L12572" s="71"/>
    </row>
    <row r="12573" spans="12:12">
      <c r="L12573" s="71"/>
    </row>
    <row r="12574" spans="12:12">
      <c r="L12574" s="71"/>
    </row>
    <row r="12575" spans="12:12">
      <c r="L12575" s="71"/>
    </row>
    <row r="12576" spans="12:12">
      <c r="L12576" s="71"/>
    </row>
    <row r="12577" spans="12:12">
      <c r="L12577" s="71"/>
    </row>
    <row r="12578" spans="12:12">
      <c r="L12578" s="71"/>
    </row>
    <row r="12579" spans="12:12">
      <c r="L12579" s="71"/>
    </row>
    <row r="12580" spans="12:12">
      <c r="L12580" s="71"/>
    </row>
    <row r="12581" spans="12:12">
      <c r="L12581" s="71"/>
    </row>
    <row r="12582" spans="12:12">
      <c r="L12582" s="71"/>
    </row>
    <row r="12583" spans="12:12">
      <c r="L12583" s="71"/>
    </row>
    <row r="12584" spans="12:12">
      <c r="L12584" s="71"/>
    </row>
    <row r="12585" spans="12:12">
      <c r="L12585" s="71"/>
    </row>
    <row r="12586" spans="12:12">
      <c r="L12586" s="71"/>
    </row>
    <row r="12587" spans="12:12">
      <c r="L12587" s="71"/>
    </row>
    <row r="12588" spans="12:12">
      <c r="L12588" s="71"/>
    </row>
    <row r="12589" spans="12:12">
      <c r="L12589" s="71"/>
    </row>
    <row r="12590" spans="12:12">
      <c r="L12590" s="71"/>
    </row>
    <row r="12591" spans="12:12">
      <c r="L12591" s="71"/>
    </row>
    <row r="12592" spans="12:12">
      <c r="L12592" s="71"/>
    </row>
    <row r="12593" spans="12:12">
      <c r="L12593" s="71"/>
    </row>
    <row r="12594" spans="12:12">
      <c r="L12594" s="71"/>
    </row>
    <row r="12595" spans="12:12">
      <c r="L12595" s="71"/>
    </row>
    <row r="12596" spans="12:12">
      <c r="L12596" s="71"/>
    </row>
    <row r="12597" spans="12:12">
      <c r="L12597" s="71"/>
    </row>
    <row r="12598" spans="12:12">
      <c r="L12598" s="71"/>
    </row>
    <row r="12599" spans="12:12">
      <c r="L12599" s="71"/>
    </row>
    <row r="12600" spans="12:12">
      <c r="L12600" s="71"/>
    </row>
    <row r="12601" spans="12:12">
      <c r="L12601" s="71"/>
    </row>
    <row r="12602" spans="12:12">
      <c r="L12602" s="71"/>
    </row>
    <row r="12603" spans="12:12">
      <c r="L12603" s="71"/>
    </row>
    <row r="12604" spans="12:12">
      <c r="L12604" s="71"/>
    </row>
    <row r="12605" spans="12:12">
      <c r="L12605" s="71"/>
    </row>
    <row r="12606" spans="12:12">
      <c r="L12606" s="71"/>
    </row>
    <row r="12607" spans="12:12">
      <c r="L12607" s="71"/>
    </row>
    <row r="12608" spans="12:12">
      <c r="L12608" s="71"/>
    </row>
    <row r="12609" spans="12:12">
      <c r="L12609" s="71"/>
    </row>
    <row r="12610" spans="12:12">
      <c r="L12610" s="71"/>
    </row>
    <row r="12611" spans="12:12">
      <c r="L12611" s="71"/>
    </row>
    <row r="12612" spans="12:12">
      <c r="L12612" s="71"/>
    </row>
    <row r="12613" spans="12:12">
      <c r="L12613" s="71"/>
    </row>
    <row r="12614" spans="12:12">
      <c r="L12614" s="71"/>
    </row>
    <row r="12615" spans="12:12">
      <c r="L12615" s="71"/>
    </row>
    <row r="12616" spans="12:12">
      <c r="L12616" s="71"/>
    </row>
    <row r="12617" spans="12:12">
      <c r="L12617" s="71"/>
    </row>
    <row r="12618" spans="12:12">
      <c r="L12618" s="71"/>
    </row>
    <row r="12619" spans="12:12">
      <c r="L12619" s="71"/>
    </row>
    <row r="12620" spans="12:12">
      <c r="L12620" s="71"/>
    </row>
    <row r="12621" spans="12:12">
      <c r="L12621" s="71"/>
    </row>
    <row r="12622" spans="12:12">
      <c r="L12622" s="71"/>
    </row>
    <row r="12623" spans="12:12">
      <c r="L12623" s="71"/>
    </row>
    <row r="12624" spans="12:12">
      <c r="L12624" s="71"/>
    </row>
    <row r="12625" spans="12:12">
      <c r="L12625" s="71"/>
    </row>
    <row r="12626" spans="12:12">
      <c r="L12626" s="71"/>
    </row>
    <row r="12627" spans="12:12">
      <c r="L12627" s="71"/>
    </row>
    <row r="12628" spans="12:12">
      <c r="L12628" s="71"/>
    </row>
    <row r="12629" spans="12:12">
      <c r="L12629" s="71"/>
    </row>
    <row r="12630" spans="12:12">
      <c r="L12630" s="71"/>
    </row>
    <row r="12631" spans="12:12">
      <c r="L12631" s="71"/>
    </row>
    <row r="12632" spans="12:12">
      <c r="L12632" s="71"/>
    </row>
    <row r="12633" spans="12:12">
      <c r="L12633" s="71"/>
    </row>
    <row r="12634" spans="12:12">
      <c r="L12634" s="71"/>
    </row>
    <row r="12635" spans="12:12">
      <c r="L12635" s="71"/>
    </row>
    <row r="12636" spans="12:12">
      <c r="L12636" s="71"/>
    </row>
    <row r="12637" spans="12:12">
      <c r="L12637" s="71"/>
    </row>
    <row r="12638" spans="12:12">
      <c r="L12638" s="71"/>
    </row>
    <row r="12639" spans="12:12">
      <c r="L12639" s="71"/>
    </row>
    <row r="12640" spans="12:12">
      <c r="L12640" s="71"/>
    </row>
    <row r="12641" spans="12:12">
      <c r="L12641" s="71"/>
    </row>
    <row r="12642" spans="12:12">
      <c r="L12642" s="71"/>
    </row>
    <row r="12643" spans="12:12">
      <c r="L12643" s="71"/>
    </row>
    <row r="12644" spans="12:12">
      <c r="L12644" s="71"/>
    </row>
    <row r="12645" spans="12:12">
      <c r="L12645" s="71"/>
    </row>
    <row r="12646" spans="12:12">
      <c r="L12646" s="71"/>
    </row>
    <row r="12647" spans="12:12">
      <c r="L12647" s="71"/>
    </row>
    <row r="12648" spans="12:12">
      <c r="L12648" s="71"/>
    </row>
    <row r="12649" spans="12:12">
      <c r="L12649" s="71"/>
    </row>
    <row r="12650" spans="12:12">
      <c r="L12650" s="71"/>
    </row>
    <row r="12651" spans="12:12">
      <c r="L12651" s="71"/>
    </row>
    <row r="12652" spans="12:12">
      <c r="L12652" s="71"/>
    </row>
    <row r="12653" spans="12:12">
      <c r="L12653" s="71"/>
    </row>
    <row r="12654" spans="12:12">
      <c r="L12654" s="71"/>
    </row>
    <row r="12655" spans="12:12">
      <c r="L12655" s="71"/>
    </row>
    <row r="12656" spans="12:12">
      <c r="L12656" s="71"/>
    </row>
    <row r="12657" spans="12:12">
      <c r="L12657" s="71"/>
    </row>
    <row r="12658" spans="12:12">
      <c r="L12658" s="71"/>
    </row>
    <row r="12659" spans="12:12">
      <c r="L12659" s="71"/>
    </row>
    <row r="12660" spans="12:12">
      <c r="L12660" s="71"/>
    </row>
    <row r="12661" spans="12:12">
      <c r="L12661" s="71"/>
    </row>
    <row r="12662" spans="12:12">
      <c r="L12662" s="71"/>
    </row>
    <row r="12663" spans="12:12">
      <c r="L12663" s="71"/>
    </row>
    <row r="12664" spans="12:12">
      <c r="L12664" s="71"/>
    </row>
    <row r="12665" spans="12:12">
      <c r="L12665" s="71"/>
    </row>
    <row r="12666" spans="12:12">
      <c r="L12666" s="71"/>
    </row>
    <row r="12667" spans="12:12">
      <c r="L12667" s="71"/>
    </row>
    <row r="12668" spans="12:12">
      <c r="L12668" s="71"/>
    </row>
    <row r="12669" spans="12:12">
      <c r="L12669" s="71"/>
    </row>
    <row r="12670" spans="12:12">
      <c r="L12670" s="71"/>
    </row>
    <row r="12671" spans="12:12">
      <c r="L12671" s="71"/>
    </row>
    <row r="12672" spans="12:12">
      <c r="L12672" s="71"/>
    </row>
    <row r="12673" spans="12:12">
      <c r="L12673" s="71"/>
    </row>
    <row r="12674" spans="12:12">
      <c r="L12674" s="71"/>
    </row>
    <row r="12675" spans="12:12">
      <c r="L12675" s="71"/>
    </row>
    <row r="12676" spans="12:12">
      <c r="L12676" s="71"/>
    </row>
    <row r="12677" spans="12:12">
      <c r="L12677" s="71"/>
    </row>
    <row r="12678" spans="12:12">
      <c r="L12678" s="71"/>
    </row>
    <row r="12679" spans="12:12">
      <c r="L12679" s="71"/>
    </row>
    <row r="12680" spans="12:12">
      <c r="L12680" s="71"/>
    </row>
    <row r="12681" spans="12:12">
      <c r="L12681" s="71"/>
    </row>
    <row r="12682" spans="12:12">
      <c r="L12682" s="71"/>
    </row>
    <row r="12683" spans="12:12">
      <c r="L12683" s="71"/>
    </row>
    <row r="12684" spans="12:12">
      <c r="L12684" s="71"/>
    </row>
    <row r="12685" spans="12:12">
      <c r="L12685" s="71"/>
    </row>
    <row r="12686" spans="12:12">
      <c r="L12686" s="71"/>
    </row>
    <row r="12687" spans="12:12">
      <c r="L12687" s="71"/>
    </row>
    <row r="12688" spans="12:12">
      <c r="L12688" s="71"/>
    </row>
    <row r="12689" spans="12:12">
      <c r="L12689" s="71"/>
    </row>
    <row r="12690" spans="12:12">
      <c r="L12690" s="71"/>
    </row>
    <row r="12691" spans="12:12">
      <c r="L12691" s="71"/>
    </row>
    <row r="12692" spans="12:12">
      <c r="L12692" s="71"/>
    </row>
    <row r="12693" spans="12:12">
      <c r="L12693" s="71"/>
    </row>
    <row r="12694" spans="12:12">
      <c r="L12694" s="71"/>
    </row>
    <row r="12695" spans="12:12">
      <c r="L12695" s="71"/>
    </row>
    <row r="12696" spans="12:12">
      <c r="L12696" s="71"/>
    </row>
    <row r="12697" spans="12:12">
      <c r="L12697" s="71"/>
    </row>
    <row r="12698" spans="12:12">
      <c r="L12698" s="71"/>
    </row>
    <row r="12699" spans="12:12">
      <c r="L12699" s="71"/>
    </row>
    <row r="12700" spans="12:12">
      <c r="L12700" s="71"/>
    </row>
    <row r="12701" spans="12:12">
      <c r="L12701" s="71"/>
    </row>
    <row r="12702" spans="12:12">
      <c r="L12702" s="71"/>
    </row>
    <row r="12703" spans="12:12">
      <c r="L12703" s="71"/>
    </row>
    <row r="12704" spans="12:12">
      <c r="L12704" s="71"/>
    </row>
    <row r="12705" spans="12:12">
      <c r="L12705" s="71"/>
    </row>
    <row r="12706" spans="12:12">
      <c r="L12706" s="71"/>
    </row>
    <row r="12707" spans="12:12">
      <c r="L12707" s="71"/>
    </row>
    <row r="12708" spans="12:12">
      <c r="L12708" s="71"/>
    </row>
    <row r="12709" spans="12:12">
      <c r="L12709" s="71"/>
    </row>
    <row r="12710" spans="12:12">
      <c r="L12710" s="71"/>
    </row>
    <row r="12711" spans="12:12">
      <c r="L12711" s="71"/>
    </row>
    <row r="12712" spans="12:12">
      <c r="L12712" s="71"/>
    </row>
    <row r="12713" spans="12:12">
      <c r="L12713" s="71"/>
    </row>
    <row r="12714" spans="12:12">
      <c r="L12714" s="71"/>
    </row>
    <row r="12715" spans="12:12">
      <c r="L12715" s="71"/>
    </row>
    <row r="12716" spans="12:12">
      <c r="L12716" s="71"/>
    </row>
    <row r="12717" spans="12:12">
      <c r="L12717" s="71"/>
    </row>
    <row r="12718" spans="12:12">
      <c r="L12718" s="71"/>
    </row>
    <row r="12719" spans="12:12">
      <c r="L12719" s="71"/>
    </row>
    <row r="12720" spans="12:12">
      <c r="L12720" s="71"/>
    </row>
    <row r="12721" spans="12:12">
      <c r="L12721" s="71"/>
    </row>
    <row r="12722" spans="12:12">
      <c r="L12722" s="71"/>
    </row>
    <row r="12723" spans="12:12">
      <c r="L12723" s="71"/>
    </row>
    <row r="12724" spans="12:12">
      <c r="L12724" s="71"/>
    </row>
    <row r="12725" spans="12:12">
      <c r="L12725" s="71"/>
    </row>
    <row r="12726" spans="12:12">
      <c r="L12726" s="71"/>
    </row>
    <row r="12727" spans="12:12">
      <c r="L12727" s="71"/>
    </row>
    <row r="12728" spans="12:12">
      <c r="L12728" s="71"/>
    </row>
    <row r="12729" spans="12:12">
      <c r="L12729" s="71"/>
    </row>
    <row r="12730" spans="12:12">
      <c r="L12730" s="71"/>
    </row>
    <row r="12731" spans="12:12">
      <c r="L12731" s="71"/>
    </row>
    <row r="12732" spans="12:12">
      <c r="L12732" s="71"/>
    </row>
    <row r="12733" spans="12:12">
      <c r="L12733" s="71"/>
    </row>
    <row r="12734" spans="12:12">
      <c r="L12734" s="71"/>
    </row>
    <row r="12735" spans="12:12">
      <c r="L12735" s="71"/>
    </row>
    <row r="12736" spans="12:12">
      <c r="L12736" s="71"/>
    </row>
    <row r="12737" spans="12:12">
      <c r="L12737" s="71"/>
    </row>
    <row r="12738" spans="12:12">
      <c r="L12738" s="71"/>
    </row>
    <row r="12739" spans="12:12">
      <c r="L12739" s="71"/>
    </row>
    <row r="12740" spans="12:12">
      <c r="L12740" s="71"/>
    </row>
    <row r="12741" spans="12:12">
      <c r="L12741" s="71"/>
    </row>
    <row r="12742" spans="12:12">
      <c r="L12742" s="71"/>
    </row>
    <row r="12743" spans="12:12">
      <c r="L12743" s="71"/>
    </row>
    <row r="12744" spans="12:12">
      <c r="L12744" s="71"/>
    </row>
    <row r="12745" spans="12:12">
      <c r="L12745" s="71"/>
    </row>
    <row r="12746" spans="12:12">
      <c r="L12746" s="71"/>
    </row>
    <row r="12747" spans="12:12">
      <c r="L12747" s="71"/>
    </row>
    <row r="12748" spans="12:12">
      <c r="L12748" s="71"/>
    </row>
    <row r="12749" spans="12:12">
      <c r="L12749" s="71"/>
    </row>
    <row r="12750" spans="12:12">
      <c r="L12750" s="71"/>
    </row>
    <row r="12751" spans="12:12">
      <c r="L12751" s="71"/>
    </row>
    <row r="12752" spans="12:12">
      <c r="L12752" s="71"/>
    </row>
    <row r="12753" spans="12:12">
      <c r="L12753" s="71"/>
    </row>
    <row r="12754" spans="12:12">
      <c r="L12754" s="71"/>
    </row>
    <row r="12755" spans="12:12">
      <c r="L12755" s="71"/>
    </row>
    <row r="12756" spans="12:12">
      <c r="L12756" s="71"/>
    </row>
    <row r="12757" spans="12:12">
      <c r="L12757" s="71"/>
    </row>
    <row r="12758" spans="12:12">
      <c r="L12758" s="71"/>
    </row>
    <row r="12759" spans="12:12">
      <c r="L12759" s="71"/>
    </row>
    <row r="12760" spans="12:12">
      <c r="L12760" s="71"/>
    </row>
    <row r="12761" spans="12:12">
      <c r="L12761" s="71"/>
    </row>
    <row r="12762" spans="12:12">
      <c r="L12762" s="71"/>
    </row>
    <row r="12763" spans="12:12">
      <c r="L12763" s="71"/>
    </row>
    <row r="12764" spans="12:12">
      <c r="L12764" s="71"/>
    </row>
    <row r="12765" spans="12:12">
      <c r="L12765" s="71"/>
    </row>
    <row r="12766" spans="12:12">
      <c r="L12766" s="71"/>
    </row>
    <row r="12767" spans="12:12">
      <c r="L12767" s="71"/>
    </row>
    <row r="12768" spans="12:12">
      <c r="L12768" s="71"/>
    </row>
    <row r="12769" spans="12:12">
      <c r="L12769" s="71"/>
    </row>
    <row r="12770" spans="12:12">
      <c r="L12770" s="71"/>
    </row>
    <row r="12771" spans="12:12">
      <c r="L12771" s="71"/>
    </row>
    <row r="12772" spans="12:12">
      <c r="L12772" s="71"/>
    </row>
    <row r="12773" spans="12:12">
      <c r="L12773" s="71"/>
    </row>
    <row r="12774" spans="12:12">
      <c r="L12774" s="71"/>
    </row>
    <row r="12775" spans="12:12">
      <c r="L12775" s="71"/>
    </row>
    <row r="12776" spans="12:12">
      <c r="L12776" s="71"/>
    </row>
    <row r="12777" spans="12:12">
      <c r="L12777" s="71"/>
    </row>
    <row r="12778" spans="12:12">
      <c r="L12778" s="71"/>
    </row>
    <row r="12779" spans="12:12">
      <c r="L12779" s="71"/>
    </row>
    <row r="12780" spans="12:12">
      <c r="L12780" s="71"/>
    </row>
    <row r="12781" spans="12:12">
      <c r="L12781" s="71"/>
    </row>
    <row r="12782" spans="12:12">
      <c r="L12782" s="71"/>
    </row>
    <row r="12783" spans="12:12">
      <c r="L12783" s="71"/>
    </row>
    <row r="12784" spans="12:12">
      <c r="L12784" s="71"/>
    </row>
    <row r="12785" spans="12:12">
      <c r="L12785" s="71"/>
    </row>
    <row r="12786" spans="12:12">
      <c r="L12786" s="71"/>
    </row>
    <row r="12787" spans="12:12">
      <c r="L12787" s="71"/>
    </row>
    <row r="12788" spans="12:12">
      <c r="L12788" s="71"/>
    </row>
    <row r="12789" spans="12:12">
      <c r="L12789" s="71"/>
    </row>
    <row r="12790" spans="12:12">
      <c r="L12790" s="71"/>
    </row>
    <row r="12791" spans="12:12">
      <c r="L12791" s="71"/>
    </row>
    <row r="12792" spans="12:12">
      <c r="L12792" s="71"/>
    </row>
    <row r="12793" spans="12:12">
      <c r="L12793" s="71"/>
    </row>
    <row r="12794" spans="12:12">
      <c r="L12794" s="71"/>
    </row>
    <row r="12795" spans="12:12">
      <c r="L12795" s="71"/>
    </row>
    <row r="12796" spans="12:12">
      <c r="L12796" s="71"/>
    </row>
    <row r="12797" spans="12:12">
      <c r="L12797" s="71"/>
    </row>
    <row r="12798" spans="12:12">
      <c r="L12798" s="71"/>
    </row>
    <row r="12799" spans="12:12">
      <c r="L12799" s="71"/>
    </row>
    <row r="12800" spans="12:12">
      <c r="L12800" s="71"/>
    </row>
    <row r="12801" spans="12:12">
      <c r="L12801" s="71"/>
    </row>
    <row r="12802" spans="12:12">
      <c r="L12802" s="71"/>
    </row>
    <row r="12803" spans="12:12">
      <c r="L12803" s="71"/>
    </row>
    <row r="12804" spans="12:12">
      <c r="L12804" s="71"/>
    </row>
    <row r="12805" spans="12:12">
      <c r="L12805" s="71"/>
    </row>
    <row r="12806" spans="12:12">
      <c r="L12806" s="71"/>
    </row>
    <row r="12807" spans="12:12">
      <c r="L12807" s="71"/>
    </row>
    <row r="12808" spans="12:12">
      <c r="L12808" s="71"/>
    </row>
    <row r="12809" spans="12:12">
      <c r="L12809" s="71"/>
    </row>
    <row r="12810" spans="12:12">
      <c r="L12810" s="71"/>
    </row>
    <row r="12811" spans="12:12">
      <c r="L12811" s="71"/>
    </row>
    <row r="12812" spans="12:12">
      <c r="L12812" s="71"/>
    </row>
    <row r="12813" spans="12:12">
      <c r="L12813" s="71"/>
    </row>
    <row r="12814" spans="12:12">
      <c r="L12814" s="71"/>
    </row>
    <row r="12815" spans="12:12">
      <c r="L12815" s="71"/>
    </row>
    <row r="12816" spans="12:12">
      <c r="L12816" s="71"/>
    </row>
    <row r="12817" spans="12:12">
      <c r="L12817" s="71"/>
    </row>
    <row r="12818" spans="12:12">
      <c r="L12818" s="71"/>
    </row>
    <row r="12819" spans="12:12">
      <c r="L12819" s="71"/>
    </row>
    <row r="12820" spans="12:12">
      <c r="L12820" s="71"/>
    </row>
    <row r="12821" spans="12:12">
      <c r="L12821" s="71"/>
    </row>
    <row r="12822" spans="12:12">
      <c r="L12822" s="71"/>
    </row>
    <row r="12823" spans="12:12">
      <c r="L12823" s="71"/>
    </row>
    <row r="12824" spans="12:12">
      <c r="L12824" s="71"/>
    </row>
    <row r="12825" spans="12:12">
      <c r="L12825" s="71"/>
    </row>
    <row r="12826" spans="12:12">
      <c r="L12826" s="71"/>
    </row>
    <row r="12827" spans="12:12">
      <c r="L12827" s="71"/>
    </row>
    <row r="12828" spans="12:12">
      <c r="L12828" s="71"/>
    </row>
    <row r="12829" spans="12:12">
      <c r="L12829" s="71"/>
    </row>
    <row r="12830" spans="12:12">
      <c r="L12830" s="71"/>
    </row>
    <row r="12831" spans="12:12">
      <c r="L12831" s="71"/>
    </row>
    <row r="12832" spans="12:12">
      <c r="L12832" s="71"/>
    </row>
    <row r="12833" spans="12:12">
      <c r="L12833" s="71"/>
    </row>
    <row r="12834" spans="12:12">
      <c r="L12834" s="71"/>
    </row>
    <row r="12835" spans="12:12">
      <c r="L12835" s="71"/>
    </row>
    <row r="12836" spans="12:12">
      <c r="L12836" s="71"/>
    </row>
    <row r="12837" spans="12:12">
      <c r="L12837" s="71"/>
    </row>
    <row r="12838" spans="12:12">
      <c r="L12838" s="71"/>
    </row>
    <row r="12839" spans="12:12">
      <c r="L12839" s="71"/>
    </row>
    <row r="12840" spans="12:12">
      <c r="L12840" s="71"/>
    </row>
    <row r="12841" spans="12:12">
      <c r="L12841" s="71"/>
    </row>
    <row r="12842" spans="12:12">
      <c r="L12842" s="71"/>
    </row>
    <row r="12843" spans="12:12">
      <c r="L12843" s="71"/>
    </row>
    <row r="12844" spans="12:12">
      <c r="L12844" s="71"/>
    </row>
    <row r="12845" spans="12:12">
      <c r="L12845" s="71"/>
    </row>
    <row r="12846" spans="12:12">
      <c r="L12846" s="71"/>
    </row>
    <row r="12847" spans="12:12">
      <c r="L12847" s="71"/>
    </row>
    <row r="12848" spans="12:12">
      <c r="L12848" s="71"/>
    </row>
    <row r="12849" spans="12:12">
      <c r="L12849" s="71"/>
    </row>
    <row r="12850" spans="12:12">
      <c r="L12850" s="71"/>
    </row>
    <row r="12851" spans="12:12">
      <c r="L12851" s="71"/>
    </row>
    <row r="12852" spans="12:12">
      <c r="L12852" s="71"/>
    </row>
    <row r="12853" spans="12:12">
      <c r="L12853" s="71"/>
    </row>
    <row r="12854" spans="12:12">
      <c r="L12854" s="71"/>
    </row>
    <row r="12855" spans="12:12">
      <c r="L12855" s="71"/>
    </row>
    <row r="12856" spans="12:12">
      <c r="L12856" s="71"/>
    </row>
    <row r="12857" spans="12:12">
      <c r="L12857" s="71"/>
    </row>
    <row r="12858" spans="12:12">
      <c r="L12858" s="71"/>
    </row>
    <row r="12859" spans="12:12">
      <c r="L12859" s="71"/>
    </row>
    <row r="12860" spans="12:12">
      <c r="L12860" s="71"/>
    </row>
    <row r="12861" spans="12:12">
      <c r="L12861" s="71"/>
    </row>
    <row r="12862" spans="12:12">
      <c r="L12862" s="71"/>
    </row>
    <row r="12863" spans="12:12">
      <c r="L12863" s="71"/>
    </row>
    <row r="12864" spans="12:12">
      <c r="L12864" s="71"/>
    </row>
    <row r="12865" spans="12:12">
      <c r="L12865" s="71"/>
    </row>
    <row r="12866" spans="12:12">
      <c r="L12866" s="71"/>
    </row>
    <row r="12867" spans="12:12">
      <c r="L12867" s="71"/>
    </row>
    <row r="12868" spans="12:12">
      <c r="L12868" s="71"/>
    </row>
    <row r="12869" spans="12:12">
      <c r="L12869" s="71"/>
    </row>
    <row r="12870" spans="12:12">
      <c r="L12870" s="71"/>
    </row>
    <row r="12871" spans="12:12">
      <c r="L12871" s="71"/>
    </row>
    <row r="12872" spans="12:12">
      <c r="L12872" s="71"/>
    </row>
    <row r="12873" spans="12:12">
      <c r="L12873" s="71"/>
    </row>
    <row r="12874" spans="12:12">
      <c r="L12874" s="71"/>
    </row>
    <row r="12875" spans="12:12">
      <c r="L12875" s="71"/>
    </row>
    <row r="12876" spans="12:12">
      <c r="L12876" s="71"/>
    </row>
    <row r="12877" spans="12:12">
      <c r="L12877" s="71"/>
    </row>
    <row r="12878" spans="12:12">
      <c r="L12878" s="71"/>
    </row>
    <row r="12879" spans="12:12">
      <c r="L12879" s="71"/>
    </row>
    <row r="12880" spans="12:12">
      <c r="L12880" s="71"/>
    </row>
    <row r="12881" spans="12:12">
      <c r="L12881" s="71"/>
    </row>
    <row r="12882" spans="12:12">
      <c r="L12882" s="71"/>
    </row>
    <row r="12883" spans="12:12">
      <c r="L12883" s="71"/>
    </row>
    <row r="12884" spans="12:12">
      <c r="L12884" s="71"/>
    </row>
    <row r="12885" spans="12:12">
      <c r="L12885" s="71"/>
    </row>
    <row r="12886" spans="12:12">
      <c r="L12886" s="71"/>
    </row>
    <row r="12887" spans="12:12">
      <c r="L12887" s="71"/>
    </row>
    <row r="12888" spans="12:12">
      <c r="L12888" s="71"/>
    </row>
    <row r="12889" spans="12:12">
      <c r="L12889" s="71"/>
    </row>
    <row r="12890" spans="12:12">
      <c r="L12890" s="71"/>
    </row>
    <row r="12891" spans="12:12">
      <c r="L12891" s="71"/>
    </row>
    <row r="12892" spans="12:12">
      <c r="L12892" s="71"/>
    </row>
    <row r="12893" spans="12:12">
      <c r="L12893" s="71"/>
    </row>
    <row r="12894" spans="12:12">
      <c r="L12894" s="71"/>
    </row>
    <row r="12895" spans="12:12">
      <c r="L12895" s="71"/>
    </row>
    <row r="12896" spans="12:12">
      <c r="L12896" s="71"/>
    </row>
    <row r="12897" spans="12:12">
      <c r="L12897" s="71"/>
    </row>
    <row r="12898" spans="12:12">
      <c r="L12898" s="71"/>
    </row>
    <row r="12899" spans="12:12">
      <c r="L12899" s="71"/>
    </row>
    <row r="12900" spans="12:12">
      <c r="L12900" s="71"/>
    </row>
    <row r="12901" spans="12:12">
      <c r="L12901" s="71"/>
    </row>
    <row r="12902" spans="12:12">
      <c r="L12902" s="71"/>
    </row>
    <row r="12903" spans="12:12">
      <c r="L12903" s="71"/>
    </row>
    <row r="12904" spans="12:12">
      <c r="L12904" s="71"/>
    </row>
    <row r="12905" spans="12:12">
      <c r="L12905" s="71"/>
    </row>
    <row r="12906" spans="12:12">
      <c r="L12906" s="71"/>
    </row>
    <row r="12907" spans="12:12">
      <c r="L12907" s="71"/>
    </row>
    <row r="12908" spans="12:12">
      <c r="L12908" s="71"/>
    </row>
    <row r="12909" spans="12:12">
      <c r="L12909" s="71"/>
    </row>
    <row r="12910" spans="12:12">
      <c r="L12910" s="71"/>
    </row>
    <row r="12911" spans="12:12">
      <c r="L12911" s="71"/>
    </row>
    <row r="12912" spans="12:12">
      <c r="L12912" s="71"/>
    </row>
    <row r="12913" spans="12:12">
      <c r="L12913" s="71"/>
    </row>
    <row r="12914" spans="12:12">
      <c r="L12914" s="71"/>
    </row>
    <row r="12915" spans="12:12">
      <c r="L12915" s="71"/>
    </row>
    <row r="12916" spans="12:12">
      <c r="L12916" s="71"/>
    </row>
    <row r="12917" spans="12:12">
      <c r="L12917" s="71"/>
    </row>
    <row r="12918" spans="12:12">
      <c r="L12918" s="71"/>
    </row>
    <row r="12919" spans="12:12">
      <c r="L12919" s="71"/>
    </row>
    <row r="12920" spans="12:12">
      <c r="L12920" s="71"/>
    </row>
    <row r="12921" spans="12:12">
      <c r="L12921" s="71"/>
    </row>
    <row r="12922" spans="12:12">
      <c r="L12922" s="71"/>
    </row>
    <row r="12923" spans="12:12">
      <c r="L12923" s="71"/>
    </row>
    <row r="12924" spans="12:12">
      <c r="L12924" s="71"/>
    </row>
    <row r="12925" spans="12:12">
      <c r="L12925" s="71"/>
    </row>
    <row r="12926" spans="12:12">
      <c r="L12926" s="71"/>
    </row>
    <row r="12927" spans="12:12">
      <c r="L12927" s="71"/>
    </row>
    <row r="12928" spans="12:12">
      <c r="L12928" s="71"/>
    </row>
    <row r="12929" spans="12:12">
      <c r="L12929" s="71"/>
    </row>
    <row r="12930" spans="12:12">
      <c r="L12930" s="71"/>
    </row>
    <row r="12931" spans="12:12">
      <c r="L12931" s="71"/>
    </row>
    <row r="12932" spans="12:12">
      <c r="L12932" s="71"/>
    </row>
    <row r="12933" spans="12:12">
      <c r="L12933" s="71"/>
    </row>
    <row r="12934" spans="12:12">
      <c r="L12934" s="71"/>
    </row>
    <row r="12935" spans="12:12">
      <c r="L12935" s="71"/>
    </row>
    <row r="12936" spans="12:12">
      <c r="L12936" s="71"/>
    </row>
    <row r="12937" spans="12:12">
      <c r="L12937" s="71"/>
    </row>
    <row r="12938" spans="12:12">
      <c r="L12938" s="71"/>
    </row>
    <row r="12939" spans="12:12">
      <c r="L12939" s="71"/>
    </row>
    <row r="12940" spans="12:12">
      <c r="L12940" s="71"/>
    </row>
    <row r="12941" spans="12:12">
      <c r="L12941" s="71"/>
    </row>
    <row r="12942" spans="12:12">
      <c r="L12942" s="71"/>
    </row>
    <row r="12943" spans="12:12">
      <c r="L12943" s="71"/>
    </row>
    <row r="12944" spans="12:12">
      <c r="L12944" s="71"/>
    </row>
    <row r="12945" spans="12:12">
      <c r="L12945" s="71"/>
    </row>
    <row r="12946" spans="12:12">
      <c r="L12946" s="71"/>
    </row>
    <row r="12947" spans="12:12">
      <c r="L12947" s="71"/>
    </row>
    <row r="12948" spans="12:12">
      <c r="L12948" s="71"/>
    </row>
    <row r="12949" spans="12:12">
      <c r="L12949" s="71"/>
    </row>
    <row r="12950" spans="12:12">
      <c r="L12950" s="71"/>
    </row>
    <row r="12951" spans="12:12">
      <c r="L12951" s="71"/>
    </row>
    <row r="12952" spans="12:12">
      <c r="L12952" s="71"/>
    </row>
    <row r="12953" spans="12:12">
      <c r="L12953" s="71"/>
    </row>
    <row r="12954" spans="12:12">
      <c r="L12954" s="71"/>
    </row>
    <row r="12955" spans="12:12">
      <c r="L12955" s="71"/>
    </row>
    <row r="12956" spans="12:12">
      <c r="L12956" s="71"/>
    </row>
    <row r="12957" spans="12:12">
      <c r="L12957" s="71"/>
    </row>
    <row r="12958" spans="12:12">
      <c r="L12958" s="71"/>
    </row>
    <row r="12959" spans="12:12">
      <c r="L12959" s="71"/>
    </row>
    <row r="12960" spans="12:12">
      <c r="L12960" s="71"/>
    </row>
    <row r="12961" spans="12:12">
      <c r="L12961" s="71"/>
    </row>
    <row r="12962" spans="12:12">
      <c r="L12962" s="71"/>
    </row>
    <row r="12963" spans="12:12">
      <c r="L12963" s="71"/>
    </row>
    <row r="12964" spans="12:12">
      <c r="L12964" s="71"/>
    </row>
    <row r="12965" spans="12:12">
      <c r="L12965" s="71"/>
    </row>
    <row r="12966" spans="12:12">
      <c r="L12966" s="71"/>
    </row>
    <row r="12967" spans="12:12">
      <c r="L12967" s="71"/>
    </row>
    <row r="12968" spans="12:12">
      <c r="L12968" s="71"/>
    </row>
    <row r="12969" spans="12:12">
      <c r="L12969" s="71"/>
    </row>
    <row r="12970" spans="12:12">
      <c r="L12970" s="71"/>
    </row>
    <row r="12971" spans="12:12">
      <c r="L12971" s="71"/>
    </row>
    <row r="12972" spans="12:12">
      <c r="L12972" s="71"/>
    </row>
    <row r="12973" spans="12:12">
      <c r="L12973" s="71"/>
    </row>
    <row r="12974" spans="12:12">
      <c r="L12974" s="71"/>
    </row>
    <row r="12975" spans="12:12">
      <c r="L12975" s="71"/>
    </row>
    <row r="12976" spans="12:12">
      <c r="L12976" s="71"/>
    </row>
    <row r="12977" spans="12:12">
      <c r="L12977" s="71"/>
    </row>
    <row r="12978" spans="12:12">
      <c r="L12978" s="71"/>
    </row>
    <row r="12979" spans="12:12">
      <c r="L12979" s="71"/>
    </row>
    <row r="12980" spans="12:12">
      <c r="L12980" s="71"/>
    </row>
    <row r="12981" spans="12:12">
      <c r="L12981" s="71"/>
    </row>
    <row r="12982" spans="12:12">
      <c r="L12982" s="71"/>
    </row>
    <row r="12983" spans="12:12">
      <c r="L12983" s="71"/>
    </row>
    <row r="12984" spans="12:12">
      <c r="L12984" s="71"/>
    </row>
    <row r="12985" spans="12:12">
      <c r="L12985" s="71"/>
    </row>
    <row r="12986" spans="12:12">
      <c r="L12986" s="71"/>
    </row>
    <row r="12987" spans="12:12">
      <c r="L12987" s="71"/>
    </row>
    <row r="12988" spans="12:12">
      <c r="L12988" s="71"/>
    </row>
    <row r="12989" spans="12:12">
      <c r="L12989" s="71"/>
    </row>
    <row r="12990" spans="12:12">
      <c r="L12990" s="71"/>
    </row>
    <row r="12991" spans="12:12">
      <c r="L12991" s="71"/>
    </row>
    <row r="12992" spans="12:12">
      <c r="L12992" s="71"/>
    </row>
    <row r="12993" spans="12:12">
      <c r="L12993" s="71"/>
    </row>
    <row r="12994" spans="12:12">
      <c r="L12994" s="71"/>
    </row>
    <row r="12995" spans="12:12">
      <c r="L12995" s="71"/>
    </row>
    <row r="12996" spans="12:12">
      <c r="L12996" s="71"/>
    </row>
    <row r="12997" spans="12:12">
      <c r="L12997" s="71"/>
    </row>
    <row r="12998" spans="12:12">
      <c r="L12998" s="71"/>
    </row>
    <row r="12999" spans="12:12">
      <c r="L12999" s="71"/>
    </row>
    <row r="13000" spans="12:12">
      <c r="L13000" s="71"/>
    </row>
    <row r="13001" spans="12:12">
      <c r="L13001" s="71"/>
    </row>
    <row r="13002" spans="12:12">
      <c r="L13002" s="71"/>
    </row>
    <row r="13003" spans="12:12">
      <c r="L13003" s="71"/>
    </row>
    <row r="13004" spans="12:12">
      <c r="L13004" s="71"/>
    </row>
    <row r="13005" spans="12:12">
      <c r="L13005" s="71"/>
    </row>
    <row r="13006" spans="12:12">
      <c r="L13006" s="71"/>
    </row>
    <row r="13007" spans="12:12">
      <c r="L13007" s="71"/>
    </row>
    <row r="13008" spans="12:12">
      <c r="L13008" s="71"/>
    </row>
    <row r="13009" spans="12:12">
      <c r="L13009" s="71"/>
    </row>
    <row r="13010" spans="12:12">
      <c r="L13010" s="71"/>
    </row>
    <row r="13011" spans="12:12">
      <c r="L13011" s="71"/>
    </row>
    <row r="13012" spans="12:12">
      <c r="L13012" s="71"/>
    </row>
    <row r="13013" spans="12:12">
      <c r="L13013" s="71"/>
    </row>
    <row r="13014" spans="12:12">
      <c r="L13014" s="71"/>
    </row>
    <row r="13015" spans="12:12">
      <c r="L13015" s="71"/>
    </row>
    <row r="13016" spans="12:12">
      <c r="L13016" s="71"/>
    </row>
    <row r="13017" spans="12:12">
      <c r="L13017" s="71"/>
    </row>
    <row r="13018" spans="12:12">
      <c r="L13018" s="71"/>
    </row>
    <row r="13019" spans="12:12">
      <c r="L13019" s="71"/>
    </row>
    <row r="13020" spans="12:12">
      <c r="L13020" s="71"/>
    </row>
    <row r="13021" spans="12:12">
      <c r="L13021" s="71"/>
    </row>
    <row r="13022" spans="12:12">
      <c r="L13022" s="71"/>
    </row>
    <row r="13023" spans="12:12">
      <c r="L13023" s="71"/>
    </row>
    <row r="13024" spans="12:12">
      <c r="L13024" s="71"/>
    </row>
    <row r="13025" spans="12:12">
      <c r="L13025" s="71"/>
    </row>
    <row r="13026" spans="12:12">
      <c r="L13026" s="71"/>
    </row>
    <row r="13027" spans="12:12">
      <c r="L13027" s="71"/>
    </row>
    <row r="13028" spans="12:12">
      <c r="L13028" s="71"/>
    </row>
    <row r="13029" spans="12:12">
      <c r="L13029" s="71"/>
    </row>
    <row r="13030" spans="12:12">
      <c r="L13030" s="71"/>
    </row>
    <row r="13031" spans="12:12">
      <c r="L13031" s="71"/>
    </row>
    <row r="13032" spans="12:12">
      <c r="L13032" s="71"/>
    </row>
    <row r="13033" spans="12:12">
      <c r="L13033" s="71"/>
    </row>
    <row r="13034" spans="12:12">
      <c r="L13034" s="71"/>
    </row>
    <row r="13035" spans="12:12">
      <c r="L13035" s="71"/>
    </row>
    <row r="13036" spans="12:12">
      <c r="L13036" s="71"/>
    </row>
    <row r="13037" spans="12:12">
      <c r="L13037" s="71"/>
    </row>
    <row r="13038" spans="12:12">
      <c r="L13038" s="71"/>
    </row>
    <row r="13039" spans="12:12">
      <c r="L13039" s="71"/>
    </row>
    <row r="13040" spans="12:12">
      <c r="L13040" s="71"/>
    </row>
    <row r="13041" spans="12:12">
      <c r="L13041" s="71"/>
    </row>
    <row r="13042" spans="12:12">
      <c r="L13042" s="71"/>
    </row>
    <row r="13043" spans="12:12">
      <c r="L13043" s="71"/>
    </row>
    <row r="13044" spans="12:12">
      <c r="L13044" s="71"/>
    </row>
    <row r="13045" spans="12:12">
      <c r="L13045" s="71"/>
    </row>
    <row r="13046" spans="12:12">
      <c r="L13046" s="71"/>
    </row>
    <row r="13047" spans="12:12">
      <c r="L13047" s="71"/>
    </row>
    <row r="13048" spans="12:12">
      <c r="L13048" s="71"/>
    </row>
    <row r="13049" spans="12:12">
      <c r="L13049" s="71"/>
    </row>
    <row r="13050" spans="12:12">
      <c r="L13050" s="71"/>
    </row>
    <row r="13051" spans="12:12">
      <c r="L13051" s="71"/>
    </row>
    <row r="13052" spans="12:12">
      <c r="L13052" s="71"/>
    </row>
    <row r="13053" spans="12:12">
      <c r="L13053" s="71"/>
    </row>
    <row r="13054" spans="12:12">
      <c r="L13054" s="71"/>
    </row>
    <row r="13055" spans="12:12">
      <c r="L13055" s="71"/>
    </row>
    <row r="13056" spans="12:12">
      <c r="L13056" s="71"/>
    </row>
    <row r="13057" spans="12:12">
      <c r="L13057" s="71"/>
    </row>
    <row r="13058" spans="12:12">
      <c r="L13058" s="71"/>
    </row>
    <row r="13059" spans="12:12">
      <c r="L13059" s="71"/>
    </row>
    <row r="13060" spans="12:12">
      <c r="L13060" s="71"/>
    </row>
    <row r="13061" spans="12:12">
      <c r="L13061" s="71"/>
    </row>
    <row r="13062" spans="12:12">
      <c r="L13062" s="71"/>
    </row>
    <row r="13063" spans="12:12">
      <c r="L13063" s="71"/>
    </row>
    <row r="13064" spans="12:12">
      <c r="L13064" s="71"/>
    </row>
    <row r="13065" spans="12:12">
      <c r="L13065" s="71"/>
    </row>
    <row r="13066" spans="12:12">
      <c r="L13066" s="71"/>
    </row>
    <row r="13067" spans="12:12">
      <c r="L13067" s="71"/>
    </row>
    <row r="13068" spans="12:12">
      <c r="L13068" s="71"/>
    </row>
    <row r="13069" spans="12:12">
      <c r="L13069" s="71"/>
    </row>
    <row r="13070" spans="12:12">
      <c r="L13070" s="71"/>
    </row>
    <row r="13071" spans="12:12">
      <c r="L13071" s="71"/>
    </row>
    <row r="13072" spans="12:12">
      <c r="L13072" s="71"/>
    </row>
    <row r="13073" spans="12:12">
      <c r="L13073" s="71"/>
    </row>
    <row r="13074" spans="12:12">
      <c r="L13074" s="71"/>
    </row>
    <row r="13075" spans="12:12">
      <c r="L13075" s="71"/>
    </row>
    <row r="13076" spans="12:12">
      <c r="L13076" s="71"/>
    </row>
    <row r="13077" spans="12:12">
      <c r="L13077" s="71"/>
    </row>
    <row r="13078" spans="12:12">
      <c r="L13078" s="71"/>
    </row>
    <row r="13079" spans="12:12">
      <c r="L13079" s="71"/>
    </row>
    <row r="13080" spans="12:12">
      <c r="L13080" s="71"/>
    </row>
    <row r="13081" spans="12:12">
      <c r="L13081" s="71"/>
    </row>
    <row r="13082" spans="12:12">
      <c r="L13082" s="71"/>
    </row>
    <row r="13083" spans="12:12">
      <c r="L13083" s="71"/>
    </row>
    <row r="13084" spans="12:12">
      <c r="L13084" s="71"/>
    </row>
    <row r="13085" spans="12:12">
      <c r="L13085" s="71"/>
    </row>
    <row r="13086" spans="12:12">
      <c r="L13086" s="71"/>
    </row>
    <row r="13087" spans="12:12">
      <c r="L13087" s="71"/>
    </row>
    <row r="13088" spans="12:12">
      <c r="L13088" s="71"/>
    </row>
    <row r="13089" spans="12:12">
      <c r="L13089" s="71"/>
    </row>
    <row r="13090" spans="12:12">
      <c r="L13090" s="71"/>
    </row>
    <row r="13091" spans="12:12">
      <c r="L13091" s="71"/>
    </row>
    <row r="13092" spans="12:12">
      <c r="L13092" s="71"/>
    </row>
    <row r="13093" spans="12:12">
      <c r="L13093" s="71"/>
    </row>
    <row r="13094" spans="12:12">
      <c r="L13094" s="71"/>
    </row>
    <row r="13095" spans="12:12">
      <c r="L13095" s="71"/>
    </row>
    <row r="13096" spans="12:12">
      <c r="L13096" s="71"/>
    </row>
    <row r="13097" spans="12:12">
      <c r="L13097" s="71"/>
    </row>
    <row r="13098" spans="12:12">
      <c r="L13098" s="71"/>
    </row>
    <row r="13099" spans="12:12">
      <c r="L13099" s="71"/>
    </row>
    <row r="13100" spans="12:12">
      <c r="L13100" s="71"/>
    </row>
    <row r="13101" spans="12:12">
      <c r="L13101" s="71"/>
    </row>
    <row r="13102" spans="12:12">
      <c r="L13102" s="71"/>
    </row>
    <row r="13103" spans="12:12">
      <c r="L13103" s="71"/>
    </row>
    <row r="13104" spans="12:12">
      <c r="L13104" s="71"/>
    </row>
    <row r="13105" spans="12:12">
      <c r="L13105" s="71"/>
    </row>
    <row r="13106" spans="12:12">
      <c r="L13106" s="71"/>
    </row>
    <row r="13107" spans="12:12">
      <c r="L13107" s="71"/>
    </row>
    <row r="13108" spans="12:12">
      <c r="L13108" s="71"/>
    </row>
    <row r="13109" spans="12:12">
      <c r="L13109" s="71"/>
    </row>
    <row r="13110" spans="12:12">
      <c r="L13110" s="71"/>
    </row>
    <row r="13111" spans="12:12">
      <c r="L13111" s="71"/>
    </row>
    <row r="13112" spans="12:12">
      <c r="L13112" s="71"/>
    </row>
    <row r="13113" spans="12:12">
      <c r="L13113" s="71"/>
    </row>
    <row r="13114" spans="12:12">
      <c r="L13114" s="71"/>
    </row>
    <row r="13115" spans="12:12">
      <c r="L13115" s="71"/>
    </row>
    <row r="13116" spans="12:12">
      <c r="L13116" s="71"/>
    </row>
    <row r="13117" spans="12:12">
      <c r="L13117" s="71"/>
    </row>
    <row r="13118" spans="12:12">
      <c r="L13118" s="71"/>
    </row>
    <row r="13119" spans="12:12">
      <c r="L13119" s="71"/>
    </row>
    <row r="13120" spans="12:12">
      <c r="L13120" s="71"/>
    </row>
    <row r="13121" spans="12:12">
      <c r="L13121" s="71"/>
    </row>
    <row r="13122" spans="12:12">
      <c r="L13122" s="71"/>
    </row>
    <row r="13123" spans="12:12">
      <c r="L13123" s="71"/>
    </row>
    <row r="13124" spans="12:12">
      <c r="L13124" s="71"/>
    </row>
    <row r="13125" spans="12:12">
      <c r="L13125" s="71"/>
    </row>
    <row r="13126" spans="12:12">
      <c r="L13126" s="71"/>
    </row>
    <row r="13127" spans="12:12">
      <c r="L13127" s="71"/>
    </row>
    <row r="13128" spans="12:12">
      <c r="L13128" s="71"/>
    </row>
    <row r="13129" spans="12:12">
      <c r="L13129" s="71"/>
    </row>
    <row r="13130" spans="12:12">
      <c r="L13130" s="71"/>
    </row>
    <row r="13131" spans="12:12">
      <c r="L13131" s="71"/>
    </row>
    <row r="13132" spans="12:12">
      <c r="L13132" s="71"/>
    </row>
    <row r="13133" spans="12:12">
      <c r="L13133" s="71"/>
    </row>
    <row r="13134" spans="12:12">
      <c r="L13134" s="71"/>
    </row>
    <row r="13135" spans="12:12">
      <c r="L13135" s="71"/>
    </row>
    <row r="13136" spans="12:12">
      <c r="L13136" s="71"/>
    </row>
    <row r="13137" spans="12:12">
      <c r="L13137" s="71"/>
    </row>
    <row r="13138" spans="12:12">
      <c r="L13138" s="71"/>
    </row>
    <row r="13139" spans="12:12">
      <c r="L13139" s="71"/>
    </row>
    <row r="13140" spans="12:12">
      <c r="L13140" s="71"/>
    </row>
    <row r="13141" spans="12:12">
      <c r="L13141" s="71"/>
    </row>
    <row r="13142" spans="12:12">
      <c r="L13142" s="71"/>
    </row>
    <row r="13143" spans="12:12">
      <c r="L13143" s="71"/>
    </row>
    <row r="13144" spans="12:12">
      <c r="L13144" s="71"/>
    </row>
    <row r="13145" spans="12:12">
      <c r="L13145" s="71"/>
    </row>
    <row r="13146" spans="12:12">
      <c r="L13146" s="71"/>
    </row>
    <row r="13147" spans="12:12">
      <c r="L13147" s="71"/>
    </row>
    <row r="13148" spans="12:12">
      <c r="L13148" s="71"/>
    </row>
    <row r="13149" spans="12:12">
      <c r="L13149" s="71"/>
    </row>
    <row r="13150" spans="12:12">
      <c r="L13150" s="71"/>
    </row>
    <row r="13151" spans="12:12">
      <c r="L13151" s="71"/>
    </row>
    <row r="13152" spans="12:12">
      <c r="L13152" s="71"/>
    </row>
    <row r="13153" spans="12:12">
      <c r="L13153" s="71"/>
    </row>
    <row r="13154" spans="12:12">
      <c r="L13154" s="71"/>
    </row>
    <row r="13155" spans="12:12">
      <c r="L13155" s="71"/>
    </row>
    <row r="13156" spans="12:12">
      <c r="L13156" s="71"/>
    </row>
    <row r="13157" spans="12:12">
      <c r="L13157" s="71"/>
    </row>
    <row r="13158" spans="12:12">
      <c r="L13158" s="71"/>
    </row>
    <row r="13159" spans="12:12">
      <c r="L13159" s="71"/>
    </row>
    <row r="13160" spans="12:12">
      <c r="L13160" s="71"/>
    </row>
    <row r="13161" spans="12:12">
      <c r="L13161" s="71"/>
    </row>
    <row r="13162" spans="12:12">
      <c r="L13162" s="71"/>
    </row>
    <row r="13163" spans="12:12">
      <c r="L13163" s="71"/>
    </row>
    <row r="13164" spans="12:12">
      <c r="L13164" s="71"/>
    </row>
    <row r="13165" spans="12:12">
      <c r="L13165" s="71"/>
    </row>
    <row r="13166" spans="12:12">
      <c r="L13166" s="71"/>
    </row>
    <row r="13167" spans="12:12">
      <c r="L13167" s="71"/>
    </row>
    <row r="13168" spans="12:12">
      <c r="L13168" s="71"/>
    </row>
    <row r="13169" spans="12:12">
      <c r="L13169" s="71"/>
    </row>
    <row r="13170" spans="12:12">
      <c r="L13170" s="71"/>
    </row>
    <row r="13171" spans="12:12">
      <c r="L13171" s="71"/>
    </row>
    <row r="13172" spans="12:12">
      <c r="L13172" s="71"/>
    </row>
    <row r="13173" spans="12:12">
      <c r="L13173" s="71"/>
    </row>
    <row r="13174" spans="12:12">
      <c r="L13174" s="71"/>
    </row>
    <row r="13175" spans="12:12">
      <c r="L13175" s="71"/>
    </row>
    <row r="13176" spans="12:12">
      <c r="L13176" s="71"/>
    </row>
    <row r="13177" spans="12:12">
      <c r="L13177" s="71"/>
    </row>
    <row r="13178" spans="12:12">
      <c r="L13178" s="71"/>
    </row>
    <row r="13179" spans="12:12">
      <c r="L13179" s="71"/>
    </row>
    <row r="13180" spans="12:12">
      <c r="L13180" s="71"/>
    </row>
    <row r="13181" spans="12:12">
      <c r="L13181" s="71"/>
    </row>
    <row r="13182" spans="12:12">
      <c r="L13182" s="71"/>
    </row>
    <row r="13183" spans="12:12">
      <c r="L13183" s="71"/>
    </row>
    <row r="13184" spans="12:12">
      <c r="L13184" s="71"/>
    </row>
    <row r="13185" spans="12:12">
      <c r="L13185" s="71"/>
    </row>
    <row r="13186" spans="12:12">
      <c r="L13186" s="71"/>
    </row>
    <row r="13187" spans="12:12">
      <c r="L13187" s="71"/>
    </row>
    <row r="13188" spans="12:12">
      <c r="L13188" s="71"/>
    </row>
    <row r="13189" spans="12:12">
      <c r="L13189" s="71"/>
    </row>
    <row r="13190" spans="12:12">
      <c r="L13190" s="71"/>
    </row>
    <row r="13191" spans="12:12">
      <c r="L13191" s="71"/>
    </row>
    <row r="13192" spans="12:12">
      <c r="L13192" s="71"/>
    </row>
    <row r="13193" spans="12:12">
      <c r="L13193" s="71"/>
    </row>
    <row r="13194" spans="12:12">
      <c r="L13194" s="71"/>
    </row>
    <row r="13195" spans="12:12">
      <c r="L13195" s="71"/>
    </row>
    <row r="13196" spans="12:12">
      <c r="L13196" s="71"/>
    </row>
    <row r="13197" spans="12:12">
      <c r="L13197" s="71"/>
    </row>
    <row r="13198" spans="12:12">
      <c r="L13198" s="71"/>
    </row>
    <row r="13199" spans="12:12">
      <c r="L13199" s="71"/>
    </row>
    <row r="13200" spans="12:12">
      <c r="L13200" s="71"/>
    </row>
    <row r="13201" spans="12:12">
      <c r="L13201" s="71"/>
    </row>
    <row r="13202" spans="12:12">
      <c r="L13202" s="71"/>
    </row>
    <row r="13203" spans="12:12">
      <c r="L13203" s="71"/>
    </row>
    <row r="13204" spans="12:12">
      <c r="L13204" s="71"/>
    </row>
    <row r="13205" spans="12:12">
      <c r="L13205" s="71"/>
    </row>
    <row r="13206" spans="12:12">
      <c r="L13206" s="71"/>
    </row>
    <row r="13207" spans="12:12">
      <c r="L13207" s="71"/>
    </row>
    <row r="13208" spans="12:12">
      <c r="L13208" s="71"/>
    </row>
    <row r="13209" spans="12:12">
      <c r="L13209" s="71"/>
    </row>
    <row r="13210" spans="12:12">
      <c r="L13210" s="71"/>
    </row>
    <row r="13211" spans="12:12">
      <c r="L13211" s="71"/>
    </row>
    <row r="13212" spans="12:12">
      <c r="L13212" s="71"/>
    </row>
    <row r="13213" spans="12:12">
      <c r="L13213" s="71"/>
    </row>
    <row r="13214" spans="12:12">
      <c r="L13214" s="71"/>
    </row>
    <row r="13215" spans="12:12">
      <c r="L13215" s="71"/>
    </row>
    <row r="13216" spans="12:12">
      <c r="L13216" s="71"/>
    </row>
    <row r="13217" spans="12:12">
      <c r="L13217" s="71"/>
    </row>
    <row r="13218" spans="12:12">
      <c r="L13218" s="71"/>
    </row>
    <row r="13219" spans="12:12">
      <c r="L13219" s="71"/>
    </row>
    <row r="13220" spans="12:12">
      <c r="L13220" s="71"/>
    </row>
    <row r="13221" spans="12:12">
      <c r="L13221" s="71"/>
    </row>
    <row r="13222" spans="12:12">
      <c r="L13222" s="71"/>
    </row>
    <row r="13223" spans="12:12">
      <c r="L13223" s="71"/>
    </row>
    <row r="13224" spans="12:12">
      <c r="L13224" s="71"/>
    </row>
    <row r="13225" spans="12:12">
      <c r="L13225" s="71"/>
    </row>
    <row r="13226" spans="12:12">
      <c r="L13226" s="71"/>
    </row>
    <row r="13227" spans="12:12">
      <c r="L13227" s="71"/>
    </row>
    <row r="13228" spans="12:12">
      <c r="L13228" s="71"/>
    </row>
    <row r="13229" spans="12:12">
      <c r="L13229" s="71"/>
    </row>
    <row r="13230" spans="12:12">
      <c r="L13230" s="71"/>
    </row>
    <row r="13231" spans="12:12">
      <c r="L13231" s="71"/>
    </row>
    <row r="13232" spans="12:12">
      <c r="L13232" s="71"/>
    </row>
    <row r="13233" spans="12:12">
      <c r="L13233" s="71"/>
    </row>
    <row r="13234" spans="12:12">
      <c r="L13234" s="71"/>
    </row>
    <row r="13235" spans="12:12">
      <c r="L13235" s="71"/>
    </row>
    <row r="13236" spans="12:12">
      <c r="L13236" s="71"/>
    </row>
    <row r="13237" spans="12:12">
      <c r="L13237" s="71"/>
    </row>
    <row r="13238" spans="12:12">
      <c r="L13238" s="71"/>
    </row>
    <row r="13239" spans="12:12">
      <c r="L13239" s="71"/>
    </row>
    <row r="13240" spans="12:12">
      <c r="L13240" s="71"/>
    </row>
    <row r="13241" spans="12:12">
      <c r="L13241" s="71"/>
    </row>
    <row r="13242" spans="12:12">
      <c r="L13242" s="71"/>
    </row>
    <row r="13243" spans="12:12">
      <c r="L13243" s="71"/>
    </row>
    <row r="13244" spans="12:12">
      <c r="L13244" s="71"/>
    </row>
    <row r="13245" spans="12:12">
      <c r="L13245" s="71"/>
    </row>
    <row r="13246" spans="12:12">
      <c r="L13246" s="71"/>
    </row>
    <row r="13247" spans="12:12">
      <c r="L13247" s="71"/>
    </row>
    <row r="13248" spans="12:12">
      <c r="L13248" s="71"/>
    </row>
    <row r="13249" spans="12:12">
      <c r="L13249" s="71"/>
    </row>
    <row r="13250" spans="12:12">
      <c r="L13250" s="71"/>
    </row>
    <row r="13251" spans="12:12">
      <c r="L13251" s="71"/>
    </row>
    <row r="13252" spans="12:12">
      <c r="L13252" s="71"/>
    </row>
    <row r="13253" spans="12:12">
      <c r="L13253" s="71"/>
    </row>
    <row r="13254" spans="12:12">
      <c r="L13254" s="71"/>
    </row>
    <row r="13255" spans="12:12">
      <c r="L13255" s="71"/>
    </row>
    <row r="13256" spans="12:12">
      <c r="L13256" s="71"/>
    </row>
    <row r="13257" spans="12:12">
      <c r="L13257" s="71"/>
    </row>
    <row r="13258" spans="12:12">
      <c r="L13258" s="71"/>
    </row>
    <row r="13259" spans="12:12">
      <c r="L13259" s="71"/>
    </row>
    <row r="13260" spans="12:12">
      <c r="L13260" s="71"/>
    </row>
    <row r="13261" spans="12:12">
      <c r="L13261" s="71"/>
    </row>
    <row r="13262" spans="12:12">
      <c r="L13262" s="71"/>
    </row>
    <row r="13263" spans="12:12">
      <c r="L13263" s="71"/>
    </row>
    <row r="13264" spans="12:12">
      <c r="L13264" s="71"/>
    </row>
    <row r="13265" spans="12:12">
      <c r="L13265" s="71"/>
    </row>
    <row r="13266" spans="12:12">
      <c r="L13266" s="71"/>
    </row>
    <row r="13267" spans="12:12">
      <c r="L13267" s="71"/>
    </row>
    <row r="13268" spans="12:12">
      <c r="L13268" s="71"/>
    </row>
    <row r="13269" spans="12:12">
      <c r="L13269" s="71"/>
    </row>
    <row r="13270" spans="12:12">
      <c r="L13270" s="71"/>
    </row>
    <row r="13271" spans="12:12">
      <c r="L13271" s="71"/>
    </row>
    <row r="13272" spans="12:12">
      <c r="L13272" s="71"/>
    </row>
    <row r="13273" spans="12:12">
      <c r="L13273" s="71"/>
    </row>
    <row r="13274" spans="12:12">
      <c r="L13274" s="71"/>
    </row>
    <row r="13275" spans="12:12">
      <c r="L13275" s="71"/>
    </row>
    <row r="13276" spans="12:12">
      <c r="L13276" s="71"/>
    </row>
    <row r="13277" spans="12:12">
      <c r="L13277" s="71"/>
    </row>
    <row r="13278" spans="12:12">
      <c r="L13278" s="71"/>
    </row>
    <row r="13279" spans="12:12">
      <c r="L13279" s="71"/>
    </row>
    <row r="13280" spans="12:12">
      <c r="L13280" s="71"/>
    </row>
    <row r="13281" spans="12:12">
      <c r="L13281" s="71"/>
    </row>
    <row r="13282" spans="12:12">
      <c r="L13282" s="71"/>
    </row>
    <row r="13283" spans="12:12">
      <c r="L13283" s="71"/>
    </row>
    <row r="13284" spans="12:12">
      <c r="L13284" s="71"/>
    </row>
    <row r="13285" spans="12:12">
      <c r="L13285" s="71"/>
    </row>
    <row r="13286" spans="12:12">
      <c r="L13286" s="71"/>
    </row>
    <row r="13287" spans="12:12">
      <c r="L13287" s="71"/>
    </row>
    <row r="13288" spans="12:12">
      <c r="L13288" s="71"/>
    </row>
    <row r="13289" spans="12:12">
      <c r="L13289" s="71"/>
    </row>
    <row r="13290" spans="12:12">
      <c r="L13290" s="71"/>
    </row>
    <row r="13291" spans="12:12">
      <c r="L13291" s="71"/>
    </row>
    <row r="13292" spans="12:12">
      <c r="L13292" s="71"/>
    </row>
    <row r="13293" spans="12:12">
      <c r="L13293" s="71"/>
    </row>
    <row r="13294" spans="12:12">
      <c r="L13294" s="71"/>
    </row>
    <row r="13295" spans="12:12">
      <c r="L13295" s="71"/>
    </row>
    <row r="13296" spans="12:12">
      <c r="L13296" s="71"/>
    </row>
    <row r="13297" spans="12:12">
      <c r="L13297" s="71"/>
    </row>
    <row r="13298" spans="12:12">
      <c r="L13298" s="71"/>
    </row>
    <row r="13299" spans="12:12">
      <c r="L13299" s="71"/>
    </row>
    <row r="13300" spans="12:12">
      <c r="L13300" s="71"/>
    </row>
    <row r="13301" spans="12:12">
      <c r="L13301" s="71"/>
    </row>
    <row r="13302" spans="12:12">
      <c r="L13302" s="71"/>
    </row>
    <row r="13303" spans="12:12">
      <c r="L13303" s="71"/>
    </row>
    <row r="13304" spans="12:12">
      <c r="L13304" s="71"/>
    </row>
    <row r="13305" spans="12:12">
      <c r="L13305" s="71"/>
    </row>
    <row r="13306" spans="12:12">
      <c r="L13306" s="71"/>
    </row>
    <row r="13307" spans="12:12">
      <c r="L13307" s="71"/>
    </row>
    <row r="13308" spans="12:12">
      <c r="L13308" s="71"/>
    </row>
    <row r="13309" spans="12:12">
      <c r="L13309" s="71"/>
    </row>
    <row r="13310" spans="12:12">
      <c r="L13310" s="71"/>
    </row>
    <row r="13311" spans="12:12">
      <c r="L13311" s="71"/>
    </row>
    <row r="13312" spans="12:12">
      <c r="L13312" s="71"/>
    </row>
    <row r="13313" spans="12:12">
      <c r="L13313" s="71"/>
    </row>
    <row r="13314" spans="12:12">
      <c r="L13314" s="71"/>
    </row>
    <row r="13315" spans="12:12">
      <c r="L13315" s="71"/>
    </row>
    <row r="13316" spans="12:12">
      <c r="L13316" s="71"/>
    </row>
    <row r="13317" spans="12:12">
      <c r="L13317" s="71"/>
    </row>
    <row r="13318" spans="12:12">
      <c r="L13318" s="71"/>
    </row>
    <row r="13319" spans="12:12">
      <c r="L13319" s="71"/>
    </row>
    <row r="13320" spans="12:12">
      <c r="L13320" s="71"/>
    </row>
    <row r="13321" spans="12:12">
      <c r="L13321" s="71"/>
    </row>
    <row r="13322" spans="12:12">
      <c r="L13322" s="71"/>
    </row>
    <row r="13323" spans="12:12">
      <c r="L13323" s="71"/>
    </row>
    <row r="13324" spans="12:12">
      <c r="L13324" s="71"/>
    </row>
    <row r="13325" spans="12:12">
      <c r="L13325" s="71"/>
    </row>
    <row r="13326" spans="12:12">
      <c r="L13326" s="71"/>
    </row>
    <row r="13327" spans="12:12">
      <c r="L13327" s="71"/>
    </row>
    <row r="13328" spans="12:12">
      <c r="L13328" s="71"/>
    </row>
    <row r="13329" spans="12:12">
      <c r="L13329" s="71"/>
    </row>
    <row r="13330" spans="12:12">
      <c r="L13330" s="71"/>
    </row>
    <row r="13331" spans="12:12">
      <c r="L13331" s="71"/>
    </row>
    <row r="13332" spans="12:12">
      <c r="L13332" s="71"/>
    </row>
    <row r="13333" spans="12:12">
      <c r="L13333" s="71"/>
    </row>
    <row r="13334" spans="12:12">
      <c r="L13334" s="71"/>
    </row>
    <row r="13335" spans="12:12">
      <c r="L13335" s="71"/>
    </row>
    <row r="13336" spans="12:12">
      <c r="L13336" s="71"/>
    </row>
    <row r="13337" spans="12:12">
      <c r="L13337" s="71"/>
    </row>
    <row r="13338" spans="12:12">
      <c r="L13338" s="71"/>
    </row>
    <row r="13339" spans="12:12">
      <c r="L13339" s="71"/>
    </row>
    <row r="13340" spans="12:12">
      <c r="L13340" s="71"/>
    </row>
    <row r="13341" spans="12:12">
      <c r="L13341" s="71"/>
    </row>
    <row r="13342" spans="12:12">
      <c r="L13342" s="71"/>
    </row>
    <row r="13343" spans="12:12">
      <c r="L13343" s="71"/>
    </row>
    <row r="13344" spans="12:12">
      <c r="L13344" s="71"/>
    </row>
    <row r="13345" spans="12:12">
      <c r="L13345" s="71"/>
    </row>
    <row r="13346" spans="12:12">
      <c r="L13346" s="71"/>
    </row>
    <row r="13347" spans="12:12">
      <c r="L13347" s="71"/>
    </row>
    <row r="13348" spans="12:12">
      <c r="L13348" s="71"/>
    </row>
    <row r="13349" spans="12:12">
      <c r="L13349" s="71"/>
    </row>
    <row r="13350" spans="12:12">
      <c r="L13350" s="71"/>
    </row>
    <row r="13351" spans="12:12">
      <c r="L13351" s="71"/>
    </row>
    <row r="13352" spans="12:12">
      <c r="L13352" s="71"/>
    </row>
    <row r="13353" spans="12:12">
      <c r="L13353" s="71"/>
    </row>
    <row r="13354" spans="12:12">
      <c r="L13354" s="71"/>
    </row>
    <row r="13355" spans="12:12">
      <c r="L13355" s="71"/>
    </row>
    <row r="13356" spans="12:12">
      <c r="L13356" s="71"/>
    </row>
    <row r="13357" spans="12:12">
      <c r="L13357" s="71"/>
    </row>
    <row r="13358" spans="12:12">
      <c r="L13358" s="71"/>
    </row>
    <row r="13359" spans="12:12">
      <c r="L13359" s="71"/>
    </row>
    <row r="13360" spans="12:12">
      <c r="L13360" s="71"/>
    </row>
    <row r="13361" spans="12:12">
      <c r="L13361" s="71"/>
    </row>
    <row r="13362" spans="12:12">
      <c r="L13362" s="71"/>
    </row>
    <row r="13363" spans="12:12">
      <c r="L13363" s="71"/>
    </row>
    <row r="13364" spans="12:12">
      <c r="L13364" s="71"/>
    </row>
    <row r="13365" spans="12:12">
      <c r="L13365" s="71"/>
    </row>
    <row r="13366" spans="12:12">
      <c r="L13366" s="71"/>
    </row>
    <row r="13367" spans="12:12">
      <c r="L13367" s="71"/>
    </row>
    <row r="13368" spans="12:12">
      <c r="L13368" s="71"/>
    </row>
    <row r="13369" spans="12:12">
      <c r="L13369" s="71"/>
    </row>
    <row r="13370" spans="12:12">
      <c r="L13370" s="71"/>
    </row>
    <row r="13371" spans="12:12">
      <c r="L13371" s="71"/>
    </row>
    <row r="13372" spans="12:12">
      <c r="L13372" s="71"/>
    </row>
    <row r="13373" spans="12:12">
      <c r="L13373" s="71"/>
    </row>
    <row r="13374" spans="12:12">
      <c r="L13374" s="71"/>
    </row>
    <row r="13375" spans="12:12">
      <c r="L13375" s="71"/>
    </row>
    <row r="13376" spans="12:12">
      <c r="L13376" s="71"/>
    </row>
    <row r="13377" spans="12:12">
      <c r="L13377" s="71"/>
    </row>
    <row r="13378" spans="12:12">
      <c r="L13378" s="71"/>
    </row>
    <row r="13379" spans="12:12">
      <c r="L13379" s="71"/>
    </row>
    <row r="13380" spans="12:12">
      <c r="L13380" s="71"/>
    </row>
    <row r="13381" spans="12:12">
      <c r="L13381" s="71"/>
    </row>
    <row r="13382" spans="12:12">
      <c r="L13382" s="71"/>
    </row>
    <row r="13383" spans="12:12">
      <c r="L13383" s="71"/>
    </row>
    <row r="13384" spans="12:12">
      <c r="L13384" s="71"/>
    </row>
    <row r="13385" spans="12:12">
      <c r="L13385" s="71"/>
    </row>
    <row r="13386" spans="12:12">
      <c r="L13386" s="71"/>
    </row>
    <row r="13387" spans="12:12">
      <c r="L13387" s="71"/>
    </row>
    <row r="13388" spans="12:12">
      <c r="L13388" s="71"/>
    </row>
    <row r="13389" spans="12:12">
      <c r="L13389" s="71"/>
    </row>
    <row r="13390" spans="12:12">
      <c r="L13390" s="71"/>
    </row>
    <row r="13391" spans="12:12">
      <c r="L13391" s="71"/>
    </row>
    <row r="13392" spans="12:12">
      <c r="L13392" s="71"/>
    </row>
    <row r="13393" spans="12:12">
      <c r="L13393" s="71"/>
    </row>
    <row r="13394" spans="12:12">
      <c r="L13394" s="71"/>
    </row>
    <row r="13395" spans="12:12">
      <c r="L13395" s="71"/>
    </row>
    <row r="13396" spans="12:12">
      <c r="L13396" s="71"/>
    </row>
    <row r="13397" spans="12:12">
      <c r="L13397" s="71"/>
    </row>
    <row r="13398" spans="12:12">
      <c r="L13398" s="71"/>
    </row>
    <row r="13399" spans="12:12">
      <c r="L13399" s="71"/>
    </row>
    <row r="13400" spans="12:12">
      <c r="L13400" s="71"/>
    </row>
    <row r="13401" spans="12:12">
      <c r="L13401" s="71"/>
    </row>
    <row r="13402" spans="12:12">
      <c r="L13402" s="71"/>
    </row>
    <row r="13403" spans="12:12">
      <c r="L13403" s="71"/>
    </row>
    <row r="13404" spans="12:12">
      <c r="L13404" s="71"/>
    </row>
    <row r="13405" spans="12:12">
      <c r="L13405" s="71"/>
    </row>
    <row r="13406" spans="12:12">
      <c r="L13406" s="71"/>
    </row>
    <row r="13407" spans="12:12">
      <c r="L13407" s="71"/>
    </row>
    <row r="13408" spans="12:12">
      <c r="L13408" s="71"/>
    </row>
    <row r="13409" spans="12:12">
      <c r="L13409" s="71"/>
    </row>
    <row r="13410" spans="12:12">
      <c r="L13410" s="71"/>
    </row>
    <row r="13411" spans="12:12">
      <c r="L13411" s="71"/>
    </row>
    <row r="13412" spans="12:12">
      <c r="L13412" s="71"/>
    </row>
    <row r="13413" spans="12:12">
      <c r="L13413" s="71"/>
    </row>
    <row r="13414" spans="12:12">
      <c r="L13414" s="71"/>
    </row>
    <row r="13415" spans="12:12">
      <c r="L13415" s="71"/>
    </row>
    <row r="13416" spans="12:12">
      <c r="L13416" s="71"/>
    </row>
    <row r="13417" spans="12:12">
      <c r="L13417" s="71"/>
    </row>
    <row r="13418" spans="12:12">
      <c r="L13418" s="71"/>
    </row>
    <row r="13419" spans="12:12">
      <c r="L13419" s="71"/>
    </row>
    <row r="13420" spans="12:12">
      <c r="L13420" s="71"/>
    </row>
    <row r="13421" spans="12:12">
      <c r="L13421" s="71"/>
    </row>
    <row r="13422" spans="12:12">
      <c r="L13422" s="71"/>
    </row>
    <row r="13423" spans="12:12">
      <c r="L13423" s="71"/>
    </row>
    <row r="13424" spans="12:12">
      <c r="L13424" s="71"/>
    </row>
    <row r="13425" spans="12:12">
      <c r="L13425" s="71"/>
    </row>
    <row r="13426" spans="12:12">
      <c r="L13426" s="71"/>
    </row>
    <row r="13427" spans="12:12">
      <c r="L13427" s="71"/>
    </row>
    <row r="13428" spans="12:12">
      <c r="L13428" s="71"/>
    </row>
    <row r="13429" spans="12:12">
      <c r="L13429" s="71"/>
    </row>
    <row r="13430" spans="12:12">
      <c r="L13430" s="71"/>
    </row>
    <row r="13431" spans="12:12">
      <c r="L13431" s="71"/>
    </row>
    <row r="13432" spans="12:12">
      <c r="L13432" s="71"/>
    </row>
    <row r="13433" spans="12:12">
      <c r="L13433" s="71"/>
    </row>
    <row r="13434" spans="12:12">
      <c r="L13434" s="71"/>
    </row>
    <row r="13435" spans="12:12">
      <c r="L13435" s="71"/>
    </row>
    <row r="13436" spans="12:12">
      <c r="L13436" s="71"/>
    </row>
    <row r="13437" spans="12:12">
      <c r="L13437" s="71"/>
    </row>
    <row r="13438" spans="12:12">
      <c r="L13438" s="71"/>
    </row>
    <row r="13439" spans="12:12">
      <c r="L13439" s="71"/>
    </row>
    <row r="13440" spans="12:12">
      <c r="L13440" s="71"/>
    </row>
    <row r="13441" spans="12:12">
      <c r="L13441" s="71"/>
    </row>
    <row r="13442" spans="12:12">
      <c r="L13442" s="71"/>
    </row>
    <row r="13443" spans="12:12">
      <c r="L13443" s="71"/>
    </row>
    <row r="13444" spans="12:12">
      <c r="L13444" s="71"/>
    </row>
    <row r="13445" spans="12:12">
      <c r="L13445" s="71"/>
    </row>
    <row r="13446" spans="12:12">
      <c r="L13446" s="71"/>
    </row>
    <row r="13447" spans="12:12">
      <c r="L13447" s="71"/>
    </row>
    <row r="13448" spans="12:12">
      <c r="L13448" s="71"/>
    </row>
    <row r="13449" spans="12:12">
      <c r="L13449" s="71"/>
    </row>
    <row r="13450" spans="12:12">
      <c r="L13450" s="71"/>
    </row>
    <row r="13451" spans="12:12">
      <c r="L13451" s="71"/>
    </row>
    <row r="13452" spans="12:12">
      <c r="L13452" s="71"/>
    </row>
    <row r="13453" spans="12:12">
      <c r="L13453" s="71"/>
    </row>
    <row r="13454" spans="12:12">
      <c r="L13454" s="71"/>
    </row>
    <row r="13455" spans="12:12">
      <c r="L13455" s="71"/>
    </row>
    <row r="13456" spans="12:12">
      <c r="L13456" s="71"/>
    </row>
    <row r="13457" spans="12:12">
      <c r="L13457" s="71"/>
    </row>
    <row r="13458" spans="12:12">
      <c r="L13458" s="71"/>
    </row>
    <row r="13459" spans="12:12">
      <c r="L13459" s="71"/>
    </row>
    <row r="13460" spans="12:12">
      <c r="L13460" s="71"/>
    </row>
    <row r="13461" spans="12:12">
      <c r="L13461" s="71"/>
    </row>
    <row r="13462" spans="12:12">
      <c r="L13462" s="71"/>
    </row>
    <row r="13463" spans="12:12">
      <c r="L13463" s="71"/>
    </row>
    <row r="13464" spans="12:12">
      <c r="L13464" s="71"/>
    </row>
    <row r="13465" spans="12:12">
      <c r="L13465" s="71"/>
    </row>
    <row r="13466" spans="12:12">
      <c r="L13466" s="71"/>
    </row>
    <row r="13467" spans="12:12">
      <c r="L13467" s="71"/>
    </row>
    <row r="13468" spans="12:12">
      <c r="L13468" s="71"/>
    </row>
    <row r="13469" spans="12:12">
      <c r="L13469" s="71"/>
    </row>
    <row r="13470" spans="12:12">
      <c r="L13470" s="71"/>
    </row>
    <row r="13471" spans="12:12">
      <c r="L13471" s="71"/>
    </row>
    <row r="13472" spans="12:12">
      <c r="L13472" s="71"/>
    </row>
    <row r="13473" spans="12:12">
      <c r="L13473" s="71"/>
    </row>
    <row r="13474" spans="12:12">
      <c r="L13474" s="71"/>
    </row>
    <row r="13475" spans="12:12">
      <c r="L13475" s="71"/>
    </row>
    <row r="13476" spans="12:12">
      <c r="L13476" s="71"/>
    </row>
    <row r="13477" spans="12:12">
      <c r="L13477" s="71"/>
    </row>
    <row r="13478" spans="12:12">
      <c r="L13478" s="71"/>
    </row>
    <row r="13479" spans="12:12">
      <c r="L13479" s="71"/>
    </row>
    <row r="13480" spans="12:12">
      <c r="L13480" s="71"/>
    </row>
    <row r="13481" spans="12:12">
      <c r="L13481" s="71"/>
    </row>
    <row r="13482" spans="12:12">
      <c r="L13482" s="71"/>
    </row>
    <row r="13483" spans="12:12">
      <c r="L13483" s="71"/>
    </row>
    <row r="13484" spans="12:12">
      <c r="L13484" s="71"/>
    </row>
    <row r="13485" spans="12:12">
      <c r="L13485" s="71"/>
    </row>
    <row r="13486" spans="12:12">
      <c r="L13486" s="71"/>
    </row>
    <row r="13487" spans="12:12">
      <c r="L13487" s="71"/>
    </row>
    <row r="13488" spans="12:12">
      <c r="L13488" s="71"/>
    </row>
    <row r="13489" spans="12:12">
      <c r="L13489" s="71"/>
    </row>
    <row r="13490" spans="12:12">
      <c r="L13490" s="71"/>
    </row>
    <row r="13491" spans="12:12">
      <c r="L13491" s="71"/>
    </row>
    <row r="13492" spans="12:12">
      <c r="L13492" s="71"/>
    </row>
    <row r="13493" spans="12:12">
      <c r="L13493" s="71"/>
    </row>
    <row r="13494" spans="12:12">
      <c r="L13494" s="71"/>
    </row>
    <row r="13495" spans="12:12">
      <c r="L13495" s="71"/>
    </row>
    <row r="13496" spans="12:12">
      <c r="L13496" s="71"/>
    </row>
    <row r="13497" spans="12:12">
      <c r="L13497" s="71"/>
    </row>
    <row r="13498" spans="12:12">
      <c r="L13498" s="71"/>
    </row>
    <row r="13499" spans="12:12">
      <c r="L13499" s="71"/>
    </row>
    <row r="13500" spans="12:12">
      <c r="L13500" s="71"/>
    </row>
    <row r="13501" spans="12:12">
      <c r="L13501" s="71"/>
    </row>
    <row r="13502" spans="12:12">
      <c r="L13502" s="71"/>
    </row>
    <row r="13503" spans="12:12">
      <c r="L13503" s="71"/>
    </row>
    <row r="13504" spans="12:12">
      <c r="L13504" s="71"/>
    </row>
    <row r="13505" spans="12:12">
      <c r="L13505" s="71"/>
    </row>
    <row r="13506" spans="12:12">
      <c r="L13506" s="71"/>
    </row>
    <row r="13507" spans="12:12">
      <c r="L13507" s="71"/>
    </row>
    <row r="13508" spans="12:12">
      <c r="L13508" s="71"/>
    </row>
    <row r="13509" spans="12:12">
      <c r="L13509" s="71"/>
    </row>
    <row r="13510" spans="12:12">
      <c r="L13510" s="71"/>
    </row>
    <row r="13511" spans="12:12">
      <c r="L13511" s="71"/>
    </row>
    <row r="13512" spans="12:12">
      <c r="L13512" s="71"/>
    </row>
    <row r="13513" spans="12:12">
      <c r="L13513" s="71"/>
    </row>
    <row r="13514" spans="12:12">
      <c r="L13514" s="71"/>
    </row>
    <row r="13515" spans="12:12">
      <c r="L13515" s="71"/>
    </row>
    <row r="13516" spans="12:12">
      <c r="L13516" s="71"/>
    </row>
    <row r="13517" spans="12:12">
      <c r="L13517" s="71"/>
    </row>
    <row r="13518" spans="12:12">
      <c r="L13518" s="71"/>
    </row>
    <row r="13519" spans="12:12">
      <c r="L13519" s="71"/>
    </row>
    <row r="13520" spans="12:12">
      <c r="L13520" s="71"/>
    </row>
    <row r="13521" spans="12:12">
      <c r="L13521" s="71"/>
    </row>
    <row r="13522" spans="12:12">
      <c r="L13522" s="71"/>
    </row>
    <row r="13523" spans="12:12">
      <c r="L13523" s="71"/>
    </row>
    <row r="13524" spans="12:12">
      <c r="L13524" s="71"/>
    </row>
    <row r="13525" spans="12:12">
      <c r="L13525" s="71"/>
    </row>
    <row r="13526" spans="12:12">
      <c r="L13526" s="71"/>
    </row>
    <row r="13527" spans="12:12">
      <c r="L13527" s="71"/>
    </row>
    <row r="13528" spans="12:12">
      <c r="L13528" s="71"/>
    </row>
    <row r="13529" spans="12:12">
      <c r="L13529" s="71"/>
    </row>
    <row r="13530" spans="12:12">
      <c r="L13530" s="71"/>
    </row>
    <row r="13531" spans="12:12">
      <c r="L13531" s="71"/>
    </row>
    <row r="13532" spans="12:12">
      <c r="L13532" s="71"/>
    </row>
    <row r="13533" spans="12:12">
      <c r="L13533" s="71"/>
    </row>
    <row r="13534" spans="12:12">
      <c r="L13534" s="71"/>
    </row>
    <row r="13535" spans="12:12">
      <c r="L13535" s="71"/>
    </row>
    <row r="13536" spans="12:12">
      <c r="L13536" s="71"/>
    </row>
    <row r="13537" spans="12:12">
      <c r="L13537" s="71"/>
    </row>
    <row r="13538" spans="12:12">
      <c r="L13538" s="71"/>
    </row>
    <row r="13539" spans="12:12">
      <c r="L13539" s="71"/>
    </row>
    <row r="13540" spans="12:12">
      <c r="L13540" s="71"/>
    </row>
    <row r="13541" spans="12:12">
      <c r="L13541" s="71"/>
    </row>
    <row r="13542" spans="12:12">
      <c r="L13542" s="71"/>
    </row>
    <row r="13543" spans="12:12">
      <c r="L13543" s="71"/>
    </row>
    <row r="13544" spans="12:12">
      <c r="L13544" s="71"/>
    </row>
    <row r="13545" spans="12:12">
      <c r="L13545" s="71"/>
    </row>
    <row r="13546" spans="12:12">
      <c r="L13546" s="71"/>
    </row>
    <row r="13547" spans="12:12">
      <c r="L13547" s="71"/>
    </row>
    <row r="13548" spans="12:12">
      <c r="L13548" s="71"/>
    </row>
    <row r="13549" spans="12:12">
      <c r="L13549" s="71"/>
    </row>
    <row r="13550" spans="12:12">
      <c r="L13550" s="71"/>
    </row>
    <row r="13551" spans="12:12">
      <c r="L13551" s="71"/>
    </row>
    <row r="13552" spans="12:12">
      <c r="L13552" s="71"/>
    </row>
    <row r="13553" spans="12:12">
      <c r="L13553" s="71"/>
    </row>
    <row r="13554" spans="12:12">
      <c r="L13554" s="71"/>
    </row>
    <row r="13555" spans="12:12">
      <c r="L13555" s="71"/>
    </row>
    <row r="13556" spans="12:12">
      <c r="L13556" s="71"/>
    </row>
    <row r="13557" spans="12:12">
      <c r="L13557" s="71"/>
    </row>
    <row r="13558" spans="12:12">
      <c r="L13558" s="71"/>
    </row>
    <row r="13559" spans="12:12">
      <c r="L13559" s="71"/>
    </row>
    <row r="13560" spans="12:12">
      <c r="L13560" s="71"/>
    </row>
    <row r="13561" spans="12:12">
      <c r="L13561" s="71"/>
    </row>
    <row r="13562" spans="12:12">
      <c r="L13562" s="71"/>
    </row>
    <row r="13563" spans="12:12">
      <c r="L13563" s="71"/>
    </row>
    <row r="13564" spans="12:12">
      <c r="L13564" s="71"/>
    </row>
    <row r="13565" spans="12:12">
      <c r="L13565" s="71"/>
    </row>
    <row r="13566" spans="12:12">
      <c r="L13566" s="71"/>
    </row>
    <row r="13567" spans="12:12">
      <c r="L13567" s="71"/>
    </row>
    <row r="13568" spans="12:12">
      <c r="L13568" s="71"/>
    </row>
    <row r="13569" spans="12:12">
      <c r="L13569" s="71"/>
    </row>
    <row r="13570" spans="12:12">
      <c r="L13570" s="71"/>
    </row>
    <row r="13571" spans="12:12">
      <c r="L13571" s="71"/>
    </row>
    <row r="13572" spans="12:12">
      <c r="L13572" s="71"/>
    </row>
    <row r="13573" spans="12:12">
      <c r="L13573" s="71"/>
    </row>
    <row r="13574" spans="12:12">
      <c r="L13574" s="71"/>
    </row>
    <row r="13575" spans="12:12">
      <c r="L13575" s="71"/>
    </row>
    <row r="13576" spans="12:12">
      <c r="L13576" s="71"/>
    </row>
    <row r="13577" spans="12:12">
      <c r="L13577" s="71"/>
    </row>
    <row r="13578" spans="12:12">
      <c r="L13578" s="71"/>
    </row>
    <row r="13579" spans="12:12">
      <c r="L13579" s="71"/>
    </row>
    <row r="13580" spans="12:12">
      <c r="L13580" s="71"/>
    </row>
    <row r="13581" spans="12:12">
      <c r="L13581" s="71"/>
    </row>
    <row r="13582" spans="12:12">
      <c r="L13582" s="71"/>
    </row>
    <row r="13583" spans="12:12">
      <c r="L13583" s="71"/>
    </row>
    <row r="13584" spans="12:12">
      <c r="L13584" s="71"/>
    </row>
    <row r="13585" spans="12:12">
      <c r="L13585" s="71"/>
    </row>
    <row r="13586" spans="12:12">
      <c r="L13586" s="71"/>
    </row>
    <row r="13587" spans="12:12">
      <c r="L13587" s="71"/>
    </row>
    <row r="13588" spans="12:12">
      <c r="L13588" s="71"/>
    </row>
    <row r="13589" spans="12:12">
      <c r="L13589" s="71"/>
    </row>
    <row r="13590" spans="12:12">
      <c r="L13590" s="71"/>
    </row>
    <row r="13591" spans="12:12">
      <c r="L13591" s="71"/>
    </row>
    <row r="13592" spans="12:12">
      <c r="L13592" s="71"/>
    </row>
    <row r="13593" spans="12:12">
      <c r="L13593" s="71"/>
    </row>
    <row r="13594" spans="12:12">
      <c r="L13594" s="71"/>
    </row>
    <row r="13595" spans="12:12">
      <c r="L13595" s="71"/>
    </row>
    <row r="13596" spans="12:12">
      <c r="L13596" s="71"/>
    </row>
    <row r="13597" spans="12:12">
      <c r="L13597" s="71"/>
    </row>
    <row r="13598" spans="12:12">
      <c r="L13598" s="71"/>
    </row>
    <row r="13599" spans="12:12">
      <c r="L13599" s="71"/>
    </row>
    <row r="13600" spans="12:12">
      <c r="L13600" s="71"/>
    </row>
    <row r="13601" spans="12:12">
      <c r="L13601" s="71"/>
    </row>
    <row r="13602" spans="12:12">
      <c r="L13602" s="71"/>
    </row>
    <row r="13603" spans="12:12">
      <c r="L13603" s="71"/>
    </row>
    <row r="13604" spans="12:12">
      <c r="L13604" s="71"/>
    </row>
    <row r="13605" spans="12:12">
      <c r="L13605" s="71"/>
    </row>
    <row r="13606" spans="12:12">
      <c r="L13606" s="71"/>
    </row>
    <row r="13607" spans="12:12">
      <c r="L13607" s="71"/>
    </row>
    <row r="13608" spans="12:12">
      <c r="L13608" s="71"/>
    </row>
    <row r="13609" spans="12:12">
      <c r="L13609" s="71"/>
    </row>
    <row r="13610" spans="12:12">
      <c r="L13610" s="71"/>
    </row>
    <row r="13611" spans="12:12">
      <c r="L13611" s="71"/>
    </row>
    <row r="13612" spans="12:12">
      <c r="L13612" s="71"/>
    </row>
    <row r="13613" spans="12:12">
      <c r="L13613" s="71"/>
    </row>
    <row r="13614" spans="12:12">
      <c r="L13614" s="71"/>
    </row>
    <row r="13615" spans="12:12">
      <c r="L13615" s="71"/>
    </row>
    <row r="13616" spans="12:12">
      <c r="L13616" s="71"/>
    </row>
    <row r="13617" spans="12:12">
      <c r="L13617" s="71"/>
    </row>
    <row r="13618" spans="12:12">
      <c r="L13618" s="71"/>
    </row>
    <row r="13619" spans="12:12">
      <c r="L13619" s="71"/>
    </row>
    <row r="13620" spans="12:12">
      <c r="L13620" s="71"/>
    </row>
    <row r="13621" spans="12:12">
      <c r="L13621" s="71"/>
    </row>
    <row r="13622" spans="12:12">
      <c r="L13622" s="71"/>
    </row>
    <row r="13623" spans="12:12">
      <c r="L13623" s="71"/>
    </row>
    <row r="13624" spans="12:12">
      <c r="L13624" s="71"/>
    </row>
    <row r="13625" spans="12:12">
      <c r="L13625" s="71"/>
    </row>
    <row r="13626" spans="12:12">
      <c r="L13626" s="71"/>
    </row>
    <row r="13627" spans="12:12">
      <c r="L13627" s="71"/>
    </row>
    <row r="13628" spans="12:12">
      <c r="L13628" s="71"/>
    </row>
    <row r="13629" spans="12:12">
      <c r="L13629" s="71"/>
    </row>
    <row r="13630" spans="12:12">
      <c r="L13630" s="71"/>
    </row>
    <row r="13631" spans="12:12">
      <c r="L13631" s="71"/>
    </row>
    <row r="13632" spans="12:12">
      <c r="L13632" s="71"/>
    </row>
    <row r="13633" spans="12:12">
      <c r="L13633" s="71"/>
    </row>
    <row r="13634" spans="12:12">
      <c r="L13634" s="71"/>
    </row>
    <row r="13635" spans="12:12">
      <c r="L13635" s="71"/>
    </row>
    <row r="13636" spans="12:12">
      <c r="L13636" s="71"/>
    </row>
    <row r="13637" spans="12:12">
      <c r="L13637" s="71"/>
    </row>
    <row r="13638" spans="12:12">
      <c r="L13638" s="71"/>
    </row>
    <row r="13639" spans="12:12">
      <c r="L13639" s="71"/>
    </row>
    <row r="13640" spans="12:12">
      <c r="L13640" s="71"/>
    </row>
    <row r="13641" spans="12:12">
      <c r="L13641" s="71"/>
    </row>
    <row r="13642" spans="12:12">
      <c r="L13642" s="71"/>
    </row>
    <row r="13643" spans="12:12">
      <c r="L13643" s="71"/>
    </row>
    <row r="13644" spans="12:12">
      <c r="L13644" s="71"/>
    </row>
    <row r="13645" spans="12:12">
      <c r="L13645" s="71"/>
    </row>
    <row r="13646" spans="12:12">
      <c r="L13646" s="71"/>
    </row>
    <row r="13647" spans="12:12">
      <c r="L13647" s="71"/>
    </row>
    <row r="13648" spans="12:12">
      <c r="L13648" s="71"/>
    </row>
    <row r="13649" spans="12:12">
      <c r="L13649" s="71"/>
    </row>
    <row r="13650" spans="12:12">
      <c r="L13650" s="71"/>
    </row>
    <row r="13651" spans="12:12">
      <c r="L13651" s="71"/>
    </row>
    <row r="13652" spans="12:12">
      <c r="L13652" s="71"/>
    </row>
    <row r="13653" spans="12:12">
      <c r="L13653" s="71"/>
    </row>
    <row r="13654" spans="12:12">
      <c r="L13654" s="71"/>
    </row>
    <row r="13655" spans="12:12">
      <c r="L13655" s="71"/>
    </row>
    <row r="13656" spans="12:12">
      <c r="L13656" s="71"/>
    </row>
    <row r="13657" spans="12:12">
      <c r="L13657" s="71"/>
    </row>
    <row r="13658" spans="12:12">
      <c r="L13658" s="71"/>
    </row>
    <row r="13659" spans="12:12">
      <c r="L13659" s="71"/>
    </row>
    <row r="13660" spans="12:12">
      <c r="L13660" s="71"/>
    </row>
    <row r="13661" spans="12:12">
      <c r="L13661" s="71"/>
    </row>
    <row r="13662" spans="12:12">
      <c r="L13662" s="71"/>
    </row>
    <row r="13663" spans="12:12">
      <c r="L13663" s="71"/>
    </row>
    <row r="13664" spans="12:12">
      <c r="L13664" s="71"/>
    </row>
    <row r="13665" spans="12:12">
      <c r="L13665" s="71"/>
    </row>
    <row r="13666" spans="12:12">
      <c r="L13666" s="71"/>
    </row>
    <row r="13667" spans="12:12">
      <c r="L13667" s="71"/>
    </row>
    <row r="13668" spans="12:12">
      <c r="L13668" s="71"/>
    </row>
    <row r="13669" spans="12:12">
      <c r="L13669" s="71"/>
    </row>
    <row r="13670" spans="12:12">
      <c r="L13670" s="71"/>
    </row>
    <row r="13671" spans="12:12">
      <c r="L13671" s="71"/>
    </row>
    <row r="13672" spans="12:12">
      <c r="L13672" s="71"/>
    </row>
    <row r="13673" spans="12:12">
      <c r="L13673" s="71"/>
    </row>
    <row r="13674" spans="12:12">
      <c r="L13674" s="71"/>
    </row>
    <row r="13675" spans="12:12">
      <c r="L13675" s="71"/>
    </row>
    <row r="13676" spans="12:12">
      <c r="L13676" s="71"/>
    </row>
    <row r="13677" spans="12:12">
      <c r="L13677" s="71"/>
    </row>
    <row r="13678" spans="12:12">
      <c r="L13678" s="71"/>
    </row>
    <row r="13679" spans="12:12">
      <c r="L13679" s="71"/>
    </row>
    <row r="13680" spans="12:12">
      <c r="L13680" s="71"/>
    </row>
    <row r="13681" spans="12:12">
      <c r="L13681" s="71"/>
    </row>
    <row r="13682" spans="12:12">
      <c r="L13682" s="71"/>
    </row>
    <row r="13683" spans="12:12">
      <c r="L13683" s="71"/>
    </row>
    <row r="13684" spans="12:12">
      <c r="L13684" s="71"/>
    </row>
    <row r="13685" spans="12:12">
      <c r="L13685" s="71"/>
    </row>
    <row r="13686" spans="12:12">
      <c r="L13686" s="71"/>
    </row>
    <row r="13687" spans="12:12">
      <c r="L13687" s="71"/>
    </row>
    <row r="13688" spans="12:12">
      <c r="L13688" s="71"/>
    </row>
    <row r="13689" spans="12:12">
      <c r="L13689" s="71"/>
    </row>
    <row r="13690" spans="12:12">
      <c r="L13690" s="71"/>
    </row>
    <row r="13691" spans="12:12">
      <c r="L13691" s="71"/>
    </row>
    <row r="13692" spans="12:12">
      <c r="L13692" s="71"/>
    </row>
    <row r="13693" spans="12:12">
      <c r="L13693" s="71"/>
    </row>
    <row r="13694" spans="12:12">
      <c r="L13694" s="71"/>
    </row>
    <row r="13695" spans="12:12">
      <c r="L13695" s="71"/>
    </row>
    <row r="13696" spans="12:12">
      <c r="L13696" s="71"/>
    </row>
    <row r="13697" spans="12:12">
      <c r="L13697" s="71"/>
    </row>
    <row r="13698" spans="12:12">
      <c r="L13698" s="71"/>
    </row>
    <row r="13699" spans="12:12">
      <c r="L13699" s="71"/>
    </row>
    <row r="13700" spans="12:12">
      <c r="L13700" s="71"/>
    </row>
    <row r="13701" spans="12:12">
      <c r="L13701" s="71"/>
    </row>
    <row r="13702" spans="12:12">
      <c r="L13702" s="71"/>
    </row>
    <row r="13703" spans="12:12">
      <c r="L13703" s="71"/>
    </row>
    <row r="13704" spans="12:12">
      <c r="L13704" s="71"/>
    </row>
    <row r="13705" spans="12:12">
      <c r="L13705" s="71"/>
    </row>
    <row r="13706" spans="12:12">
      <c r="L13706" s="71"/>
    </row>
    <row r="13707" spans="12:12">
      <c r="L13707" s="71"/>
    </row>
    <row r="13708" spans="12:12">
      <c r="L13708" s="71"/>
    </row>
    <row r="13709" spans="12:12">
      <c r="L13709" s="71"/>
    </row>
    <row r="13710" spans="12:12">
      <c r="L13710" s="71"/>
    </row>
    <row r="13711" spans="12:12">
      <c r="L13711" s="71"/>
    </row>
    <row r="13712" spans="12:12">
      <c r="L13712" s="71"/>
    </row>
    <row r="13713" spans="12:12">
      <c r="L13713" s="71"/>
    </row>
    <row r="13714" spans="12:12">
      <c r="L13714" s="71"/>
    </row>
    <row r="13715" spans="12:12">
      <c r="L13715" s="71"/>
    </row>
    <row r="13716" spans="12:12">
      <c r="L13716" s="71"/>
    </row>
    <row r="13717" spans="12:12">
      <c r="L13717" s="71"/>
    </row>
    <row r="13718" spans="12:12">
      <c r="L13718" s="71"/>
    </row>
    <row r="13719" spans="12:12">
      <c r="L13719" s="71"/>
    </row>
    <row r="13720" spans="12:12">
      <c r="L13720" s="71"/>
    </row>
    <row r="13721" spans="12:12">
      <c r="L13721" s="71"/>
    </row>
    <row r="13722" spans="12:12">
      <c r="L13722" s="71"/>
    </row>
    <row r="13723" spans="12:12">
      <c r="L13723" s="71"/>
    </row>
    <row r="13724" spans="12:12">
      <c r="L13724" s="71"/>
    </row>
    <row r="13725" spans="12:12">
      <c r="L13725" s="71"/>
    </row>
    <row r="13726" spans="12:12">
      <c r="L13726" s="71"/>
    </row>
    <row r="13727" spans="12:12">
      <c r="L13727" s="71"/>
    </row>
    <row r="13728" spans="12:12">
      <c r="L13728" s="71"/>
    </row>
    <row r="13729" spans="12:12">
      <c r="L13729" s="71"/>
    </row>
    <row r="13730" spans="12:12">
      <c r="L13730" s="71"/>
    </row>
    <row r="13731" spans="12:12">
      <c r="L13731" s="71"/>
    </row>
    <row r="13732" spans="12:12">
      <c r="L13732" s="71"/>
    </row>
    <row r="13733" spans="12:12">
      <c r="L13733" s="71"/>
    </row>
    <row r="13734" spans="12:12">
      <c r="L13734" s="71"/>
    </row>
    <row r="13735" spans="12:12">
      <c r="L13735" s="71"/>
    </row>
    <row r="13736" spans="12:12">
      <c r="L13736" s="71"/>
    </row>
    <row r="13737" spans="12:12">
      <c r="L13737" s="71"/>
    </row>
    <row r="13738" spans="12:12">
      <c r="L13738" s="71"/>
    </row>
    <row r="13739" spans="12:12">
      <c r="L13739" s="71"/>
    </row>
    <row r="13740" spans="12:12">
      <c r="L13740" s="71"/>
    </row>
    <row r="13741" spans="12:12">
      <c r="L13741" s="71"/>
    </row>
    <row r="13742" spans="12:12">
      <c r="L13742" s="71"/>
    </row>
    <row r="13743" spans="12:12">
      <c r="L13743" s="71"/>
    </row>
    <row r="13744" spans="12:12">
      <c r="L13744" s="71"/>
    </row>
    <row r="13745" spans="12:12">
      <c r="L13745" s="71"/>
    </row>
    <row r="13746" spans="12:12">
      <c r="L13746" s="71"/>
    </row>
    <row r="13747" spans="12:12">
      <c r="L13747" s="71"/>
    </row>
    <row r="13748" spans="12:12">
      <c r="L13748" s="71"/>
    </row>
    <row r="13749" spans="12:12">
      <c r="L13749" s="71"/>
    </row>
    <row r="13750" spans="12:12">
      <c r="L13750" s="71"/>
    </row>
    <row r="13751" spans="12:12">
      <c r="L13751" s="71"/>
    </row>
    <row r="13752" spans="12:12">
      <c r="L13752" s="71"/>
    </row>
    <row r="13753" spans="12:12">
      <c r="L13753" s="71"/>
    </row>
    <row r="13754" spans="12:12">
      <c r="L13754" s="71"/>
    </row>
    <row r="13755" spans="12:12">
      <c r="L13755" s="71"/>
    </row>
    <row r="13756" spans="12:12">
      <c r="L13756" s="71"/>
    </row>
    <row r="13757" spans="12:12">
      <c r="L13757" s="71"/>
    </row>
    <row r="13758" spans="12:12">
      <c r="L13758" s="71"/>
    </row>
    <row r="13759" spans="12:12">
      <c r="L13759" s="71"/>
    </row>
    <row r="13760" spans="12:12">
      <c r="L13760" s="71"/>
    </row>
    <row r="13761" spans="12:12">
      <c r="L13761" s="71"/>
    </row>
    <row r="13762" spans="12:12">
      <c r="L13762" s="71"/>
    </row>
    <row r="13763" spans="12:12">
      <c r="L13763" s="71"/>
    </row>
    <row r="13764" spans="12:12">
      <c r="L13764" s="71"/>
    </row>
    <row r="13765" spans="12:12">
      <c r="L13765" s="71"/>
    </row>
    <row r="13766" spans="12:12">
      <c r="L13766" s="71"/>
    </row>
    <row r="13767" spans="12:12">
      <c r="L13767" s="71"/>
    </row>
    <row r="13768" spans="12:12">
      <c r="L13768" s="71"/>
    </row>
    <row r="13769" spans="12:12">
      <c r="L13769" s="71"/>
    </row>
    <row r="13770" spans="12:12">
      <c r="L13770" s="71"/>
    </row>
    <row r="13771" spans="12:12">
      <c r="L13771" s="71"/>
    </row>
    <row r="13772" spans="12:12">
      <c r="L13772" s="71"/>
    </row>
    <row r="13773" spans="12:12">
      <c r="L13773" s="71"/>
    </row>
    <row r="13774" spans="12:12">
      <c r="L13774" s="71"/>
    </row>
    <row r="13775" spans="12:12">
      <c r="L13775" s="71"/>
    </row>
    <row r="13776" spans="12:12">
      <c r="L13776" s="71"/>
    </row>
    <row r="13777" spans="12:12">
      <c r="L13777" s="71"/>
    </row>
    <row r="13778" spans="12:12">
      <c r="L13778" s="71"/>
    </row>
    <row r="13779" spans="12:12">
      <c r="L13779" s="71"/>
    </row>
    <row r="13780" spans="12:12">
      <c r="L13780" s="71"/>
    </row>
    <row r="13781" spans="12:12">
      <c r="L13781" s="71"/>
    </row>
    <row r="13782" spans="12:12">
      <c r="L13782" s="71"/>
    </row>
    <row r="13783" spans="12:12">
      <c r="L13783" s="71"/>
    </row>
    <row r="13784" spans="12:12">
      <c r="L13784" s="71"/>
    </row>
    <row r="13785" spans="12:12">
      <c r="L13785" s="71"/>
    </row>
    <row r="13786" spans="12:12">
      <c r="L13786" s="71"/>
    </row>
    <row r="13787" spans="12:12">
      <c r="L13787" s="71"/>
    </row>
    <row r="13788" spans="12:12">
      <c r="L13788" s="71"/>
    </row>
    <row r="13789" spans="12:12">
      <c r="L13789" s="71"/>
    </row>
    <row r="13790" spans="12:12">
      <c r="L13790" s="71"/>
    </row>
    <row r="13791" spans="12:12">
      <c r="L13791" s="71"/>
    </row>
    <row r="13792" spans="12:12">
      <c r="L13792" s="71"/>
    </row>
    <row r="13793" spans="12:12">
      <c r="L13793" s="71"/>
    </row>
    <row r="13794" spans="12:12">
      <c r="L13794" s="71"/>
    </row>
    <row r="13795" spans="12:12">
      <c r="L13795" s="71"/>
    </row>
    <row r="13796" spans="12:12">
      <c r="L13796" s="71"/>
    </row>
    <row r="13797" spans="12:12">
      <c r="L13797" s="71"/>
    </row>
    <row r="13798" spans="12:12">
      <c r="L13798" s="71"/>
    </row>
    <row r="13799" spans="12:12">
      <c r="L13799" s="71"/>
    </row>
    <row r="13800" spans="12:12">
      <c r="L13800" s="71"/>
    </row>
    <row r="13801" spans="12:12">
      <c r="L13801" s="71"/>
    </row>
    <row r="13802" spans="12:12">
      <c r="L13802" s="71"/>
    </row>
    <row r="13803" spans="12:12">
      <c r="L13803" s="71"/>
    </row>
    <row r="13804" spans="12:12">
      <c r="L13804" s="71"/>
    </row>
    <row r="13805" spans="12:12">
      <c r="L13805" s="71"/>
    </row>
    <row r="13806" spans="12:12">
      <c r="L13806" s="71"/>
    </row>
    <row r="13807" spans="12:12">
      <c r="L13807" s="71"/>
    </row>
    <row r="13808" spans="12:12">
      <c r="L13808" s="71"/>
    </row>
    <row r="13809" spans="12:12">
      <c r="L13809" s="71"/>
    </row>
    <row r="13810" spans="12:12">
      <c r="L13810" s="71"/>
    </row>
    <row r="13811" spans="12:12">
      <c r="L13811" s="71"/>
    </row>
    <row r="13812" spans="12:12">
      <c r="L13812" s="71"/>
    </row>
    <row r="13813" spans="12:12">
      <c r="L13813" s="71"/>
    </row>
    <row r="13814" spans="12:12">
      <c r="L13814" s="71"/>
    </row>
    <row r="13815" spans="12:12">
      <c r="L13815" s="71"/>
    </row>
    <row r="13816" spans="12:12">
      <c r="L13816" s="71"/>
    </row>
    <row r="13817" spans="12:12">
      <c r="L13817" s="71"/>
    </row>
    <row r="13818" spans="12:12">
      <c r="L13818" s="71"/>
    </row>
    <row r="13819" spans="12:12">
      <c r="L13819" s="71"/>
    </row>
    <row r="13820" spans="12:12">
      <c r="L13820" s="71"/>
    </row>
    <row r="13821" spans="12:12">
      <c r="L13821" s="71"/>
    </row>
    <row r="13822" spans="12:12">
      <c r="L13822" s="71"/>
    </row>
    <row r="13823" spans="12:12">
      <c r="L13823" s="71"/>
    </row>
    <row r="13824" spans="12:12">
      <c r="L13824" s="71"/>
    </row>
    <row r="13825" spans="12:12">
      <c r="L13825" s="71"/>
    </row>
    <row r="13826" spans="12:12">
      <c r="L13826" s="71"/>
    </row>
    <row r="13827" spans="12:12">
      <c r="L13827" s="71"/>
    </row>
    <row r="13828" spans="12:12">
      <c r="L13828" s="71"/>
    </row>
    <row r="13829" spans="12:12">
      <c r="L13829" s="71"/>
    </row>
    <row r="13830" spans="12:12">
      <c r="L13830" s="71"/>
    </row>
    <row r="13831" spans="12:12">
      <c r="L13831" s="71"/>
    </row>
    <row r="13832" spans="12:12">
      <c r="L13832" s="71"/>
    </row>
    <row r="13833" spans="12:12">
      <c r="L13833" s="71"/>
    </row>
    <row r="13834" spans="12:12">
      <c r="L13834" s="71"/>
    </row>
    <row r="13835" spans="12:12">
      <c r="L13835" s="71"/>
    </row>
    <row r="13836" spans="12:12">
      <c r="L13836" s="71"/>
    </row>
    <row r="13837" spans="12:12">
      <c r="L13837" s="71"/>
    </row>
    <row r="13838" spans="12:12">
      <c r="L13838" s="71"/>
    </row>
    <row r="13839" spans="12:12">
      <c r="L13839" s="71"/>
    </row>
    <row r="13840" spans="12:12">
      <c r="L13840" s="71"/>
    </row>
    <row r="13841" spans="12:12">
      <c r="L13841" s="71"/>
    </row>
    <row r="13842" spans="12:12">
      <c r="L13842" s="71"/>
    </row>
    <row r="13843" spans="12:12">
      <c r="L13843" s="71"/>
    </row>
    <row r="13844" spans="12:12">
      <c r="L13844" s="71"/>
    </row>
    <row r="13845" spans="12:12">
      <c r="L13845" s="71"/>
    </row>
    <row r="13846" spans="12:12">
      <c r="L13846" s="71"/>
    </row>
    <row r="13847" spans="12:12">
      <c r="L13847" s="71"/>
    </row>
    <row r="13848" spans="12:12">
      <c r="L13848" s="71"/>
    </row>
    <row r="13849" spans="12:12">
      <c r="L13849" s="71"/>
    </row>
    <row r="13850" spans="12:12">
      <c r="L13850" s="71"/>
    </row>
    <row r="13851" spans="12:12">
      <c r="L13851" s="71"/>
    </row>
    <row r="13852" spans="12:12">
      <c r="L13852" s="71"/>
    </row>
    <row r="13853" spans="12:12">
      <c r="L13853" s="71"/>
    </row>
    <row r="13854" spans="12:12">
      <c r="L13854" s="71"/>
    </row>
    <row r="13855" spans="12:12">
      <c r="L13855" s="71"/>
    </row>
    <row r="13856" spans="12:12">
      <c r="L13856" s="71"/>
    </row>
    <row r="13857" spans="12:12">
      <c r="L13857" s="71"/>
    </row>
    <row r="13858" spans="12:12">
      <c r="L13858" s="71"/>
    </row>
    <row r="13859" spans="12:12">
      <c r="L13859" s="71"/>
    </row>
    <row r="13860" spans="12:12">
      <c r="L13860" s="71"/>
    </row>
    <row r="13861" spans="12:12">
      <c r="L13861" s="71"/>
    </row>
    <row r="13862" spans="12:12">
      <c r="L13862" s="71"/>
    </row>
    <row r="13863" spans="12:12">
      <c r="L13863" s="71"/>
    </row>
    <row r="13864" spans="12:12">
      <c r="L13864" s="71"/>
    </row>
    <row r="13865" spans="12:12">
      <c r="L13865" s="71"/>
    </row>
    <row r="13866" spans="12:12">
      <c r="L13866" s="71"/>
    </row>
    <row r="13867" spans="12:12">
      <c r="L13867" s="71"/>
    </row>
    <row r="13868" spans="12:12">
      <c r="L13868" s="71"/>
    </row>
    <row r="13869" spans="12:12">
      <c r="L13869" s="71"/>
    </row>
    <row r="13870" spans="12:12">
      <c r="L13870" s="71"/>
    </row>
    <row r="13871" spans="12:12">
      <c r="L13871" s="71"/>
    </row>
    <row r="13872" spans="12:12">
      <c r="L13872" s="71"/>
    </row>
    <row r="13873" spans="12:12">
      <c r="L13873" s="71"/>
    </row>
    <row r="13874" spans="12:12">
      <c r="L13874" s="71"/>
    </row>
    <row r="13875" spans="12:12">
      <c r="L13875" s="71"/>
    </row>
    <row r="13876" spans="12:12">
      <c r="L13876" s="71"/>
    </row>
    <row r="13877" spans="12:12">
      <c r="L13877" s="71"/>
    </row>
    <row r="13878" spans="12:12">
      <c r="L13878" s="71"/>
    </row>
    <row r="13879" spans="12:12">
      <c r="L13879" s="71"/>
    </row>
    <row r="13880" spans="12:12">
      <c r="L13880" s="71"/>
    </row>
    <row r="13881" spans="12:12">
      <c r="L13881" s="71"/>
    </row>
    <row r="13882" spans="12:12">
      <c r="L13882" s="71"/>
    </row>
    <row r="13883" spans="12:12">
      <c r="L13883" s="71"/>
    </row>
    <row r="13884" spans="12:12">
      <c r="L13884" s="71"/>
    </row>
    <row r="13885" spans="12:12">
      <c r="L13885" s="71"/>
    </row>
    <row r="13886" spans="12:12">
      <c r="L13886" s="71"/>
    </row>
    <row r="13887" spans="12:12">
      <c r="L13887" s="71"/>
    </row>
    <row r="13888" spans="12:12">
      <c r="L13888" s="71"/>
    </row>
    <row r="13889" spans="12:12">
      <c r="L13889" s="71"/>
    </row>
    <row r="13890" spans="12:12">
      <c r="L13890" s="71"/>
    </row>
    <row r="13891" spans="12:12">
      <c r="L13891" s="71"/>
    </row>
    <row r="13892" spans="12:12">
      <c r="L13892" s="71"/>
    </row>
    <row r="13893" spans="12:12">
      <c r="L13893" s="71"/>
    </row>
    <row r="13894" spans="12:12">
      <c r="L13894" s="71"/>
    </row>
    <row r="13895" spans="12:12">
      <c r="L13895" s="71"/>
    </row>
    <row r="13896" spans="12:12">
      <c r="L13896" s="71"/>
    </row>
    <row r="13897" spans="12:12">
      <c r="L13897" s="71"/>
    </row>
    <row r="13898" spans="12:12">
      <c r="L13898" s="71"/>
    </row>
    <row r="13899" spans="12:12">
      <c r="L13899" s="71"/>
    </row>
    <row r="13900" spans="12:12">
      <c r="L13900" s="71"/>
    </row>
    <row r="13901" spans="12:12">
      <c r="L13901" s="71"/>
    </row>
    <row r="13902" spans="12:12">
      <c r="L13902" s="71"/>
    </row>
    <row r="13903" spans="12:12">
      <c r="L13903" s="71"/>
    </row>
    <row r="13904" spans="12:12">
      <c r="L13904" s="71"/>
    </row>
    <row r="13905" spans="12:12">
      <c r="L13905" s="71"/>
    </row>
    <row r="13906" spans="12:12">
      <c r="L13906" s="71"/>
    </row>
    <row r="13907" spans="12:12">
      <c r="L13907" s="71"/>
    </row>
    <row r="13908" spans="12:12">
      <c r="L13908" s="71"/>
    </row>
    <row r="13909" spans="12:12">
      <c r="L13909" s="71"/>
    </row>
    <row r="13910" spans="12:12">
      <c r="L13910" s="71"/>
    </row>
    <row r="13911" spans="12:12">
      <c r="L13911" s="71"/>
    </row>
    <row r="13912" spans="12:12">
      <c r="L13912" s="71"/>
    </row>
    <row r="13913" spans="12:12">
      <c r="L13913" s="71"/>
    </row>
    <row r="13914" spans="12:12">
      <c r="L13914" s="71"/>
    </row>
    <row r="13915" spans="12:12">
      <c r="L13915" s="71"/>
    </row>
    <row r="13916" spans="12:12">
      <c r="L13916" s="71"/>
    </row>
    <row r="13917" spans="12:12">
      <c r="L13917" s="71"/>
    </row>
    <row r="13918" spans="12:12">
      <c r="L13918" s="71"/>
    </row>
    <row r="13919" spans="12:12">
      <c r="L13919" s="71"/>
    </row>
    <row r="13920" spans="12:12">
      <c r="L13920" s="71"/>
    </row>
    <row r="13921" spans="12:12">
      <c r="L13921" s="71"/>
    </row>
    <row r="13922" spans="12:12">
      <c r="L13922" s="71"/>
    </row>
    <row r="13923" spans="12:12">
      <c r="L13923" s="71"/>
    </row>
    <row r="13924" spans="12:12">
      <c r="L13924" s="71"/>
    </row>
    <row r="13925" spans="12:12">
      <c r="L13925" s="71"/>
    </row>
    <row r="13926" spans="12:12">
      <c r="L13926" s="71"/>
    </row>
    <row r="13927" spans="12:12">
      <c r="L13927" s="71"/>
    </row>
    <row r="13928" spans="12:12">
      <c r="L13928" s="71"/>
    </row>
    <row r="13929" spans="12:12">
      <c r="L13929" s="71"/>
    </row>
    <row r="13930" spans="12:12">
      <c r="L13930" s="71"/>
    </row>
    <row r="13931" spans="12:12">
      <c r="L13931" s="71"/>
    </row>
    <row r="13932" spans="12:12">
      <c r="L13932" s="71"/>
    </row>
    <row r="13933" spans="12:12">
      <c r="L13933" s="71"/>
    </row>
    <row r="13934" spans="12:12">
      <c r="L13934" s="71"/>
    </row>
    <row r="13935" spans="12:12">
      <c r="L13935" s="71"/>
    </row>
    <row r="13936" spans="12:12">
      <c r="L13936" s="71"/>
    </row>
    <row r="13937" spans="12:12">
      <c r="L13937" s="71"/>
    </row>
    <row r="13938" spans="12:12">
      <c r="L13938" s="71"/>
    </row>
    <row r="13939" spans="12:12">
      <c r="L13939" s="71"/>
    </row>
    <row r="13940" spans="12:12">
      <c r="L13940" s="71"/>
    </row>
    <row r="13941" spans="12:12">
      <c r="L13941" s="71"/>
    </row>
    <row r="13942" spans="12:12">
      <c r="L13942" s="71"/>
    </row>
    <row r="13943" spans="12:12">
      <c r="L13943" s="71"/>
    </row>
    <row r="13944" spans="12:12">
      <c r="L13944" s="71"/>
    </row>
    <row r="13945" spans="12:12">
      <c r="L13945" s="71"/>
    </row>
    <row r="13946" spans="12:12">
      <c r="L13946" s="71"/>
    </row>
    <row r="13947" spans="12:12">
      <c r="L13947" s="71"/>
    </row>
    <row r="13948" spans="12:12">
      <c r="L13948" s="71"/>
    </row>
    <row r="13949" spans="12:12">
      <c r="L13949" s="71"/>
    </row>
    <row r="13950" spans="12:12">
      <c r="L13950" s="71"/>
    </row>
    <row r="13951" spans="12:12">
      <c r="L13951" s="71"/>
    </row>
    <row r="13952" spans="12:12">
      <c r="L13952" s="71"/>
    </row>
    <row r="13953" spans="12:12">
      <c r="L13953" s="71"/>
    </row>
    <row r="13954" spans="12:12">
      <c r="L13954" s="71"/>
    </row>
    <row r="13955" spans="12:12">
      <c r="L13955" s="71"/>
    </row>
    <row r="13956" spans="12:12">
      <c r="L13956" s="71"/>
    </row>
    <row r="13957" spans="12:12">
      <c r="L13957" s="71"/>
    </row>
    <row r="13958" spans="12:12">
      <c r="L13958" s="71"/>
    </row>
    <row r="13959" spans="12:12">
      <c r="L13959" s="71"/>
    </row>
    <row r="13960" spans="12:12">
      <c r="L13960" s="71"/>
    </row>
    <row r="13961" spans="12:12">
      <c r="L13961" s="71"/>
    </row>
    <row r="13962" spans="12:12">
      <c r="L13962" s="71"/>
    </row>
    <row r="13963" spans="12:12">
      <c r="L13963" s="71"/>
    </row>
    <row r="13964" spans="12:12">
      <c r="L13964" s="71"/>
    </row>
    <row r="13965" spans="12:12">
      <c r="L13965" s="71"/>
    </row>
    <row r="13966" spans="12:12">
      <c r="L13966" s="71"/>
    </row>
    <row r="13967" spans="12:12">
      <c r="L13967" s="71"/>
    </row>
    <row r="13968" spans="12:12">
      <c r="L13968" s="71"/>
    </row>
    <row r="13969" spans="12:12">
      <c r="L13969" s="71"/>
    </row>
    <row r="13970" spans="12:12">
      <c r="L13970" s="71"/>
    </row>
    <row r="13971" spans="12:12">
      <c r="L13971" s="71"/>
    </row>
    <row r="13972" spans="12:12">
      <c r="L13972" s="71"/>
    </row>
    <row r="13973" spans="12:12">
      <c r="L13973" s="71"/>
    </row>
    <row r="13974" spans="12:12">
      <c r="L13974" s="71"/>
    </row>
    <row r="13975" spans="12:12">
      <c r="L13975" s="71"/>
    </row>
    <row r="13976" spans="12:12">
      <c r="L13976" s="71"/>
    </row>
    <row r="13977" spans="12:12">
      <c r="L13977" s="71"/>
    </row>
    <row r="13978" spans="12:12">
      <c r="L13978" s="71"/>
    </row>
    <row r="13979" spans="12:12">
      <c r="L13979" s="71"/>
    </row>
    <row r="13980" spans="12:12">
      <c r="L13980" s="71"/>
    </row>
    <row r="13981" spans="12:12">
      <c r="L13981" s="71"/>
    </row>
    <row r="13982" spans="12:12">
      <c r="L13982" s="71"/>
    </row>
    <row r="13983" spans="12:12">
      <c r="L13983" s="71"/>
    </row>
    <row r="13984" spans="12:12">
      <c r="L13984" s="71"/>
    </row>
    <row r="13985" spans="12:12">
      <c r="L13985" s="71"/>
    </row>
    <row r="13986" spans="12:12">
      <c r="L13986" s="71"/>
    </row>
    <row r="13987" spans="12:12">
      <c r="L13987" s="71"/>
    </row>
    <row r="13988" spans="12:12">
      <c r="L13988" s="71"/>
    </row>
    <row r="13989" spans="12:12">
      <c r="L13989" s="71"/>
    </row>
    <row r="13990" spans="12:12">
      <c r="L13990" s="71"/>
    </row>
    <row r="13991" spans="12:12">
      <c r="L13991" s="71"/>
    </row>
    <row r="13992" spans="12:12">
      <c r="L13992" s="71"/>
    </row>
    <row r="13993" spans="12:12">
      <c r="L13993" s="71"/>
    </row>
    <row r="13994" spans="12:12">
      <c r="L13994" s="71"/>
    </row>
    <row r="13995" spans="12:12">
      <c r="L13995" s="71"/>
    </row>
    <row r="13996" spans="12:12">
      <c r="L13996" s="71"/>
    </row>
    <row r="13997" spans="12:12">
      <c r="L13997" s="71"/>
    </row>
    <row r="13998" spans="12:12">
      <c r="L13998" s="71"/>
    </row>
    <row r="13999" spans="12:12">
      <c r="L13999" s="71"/>
    </row>
    <row r="14000" spans="12:12">
      <c r="L14000" s="71"/>
    </row>
    <row r="14001" spans="12:12">
      <c r="L14001" s="71"/>
    </row>
    <row r="14002" spans="12:12">
      <c r="L14002" s="71"/>
    </row>
    <row r="14003" spans="12:12">
      <c r="L14003" s="71"/>
    </row>
    <row r="14004" spans="12:12">
      <c r="L14004" s="71"/>
    </row>
    <row r="14005" spans="12:12">
      <c r="L14005" s="71"/>
    </row>
    <row r="14006" spans="12:12">
      <c r="L14006" s="71"/>
    </row>
    <row r="14007" spans="12:12">
      <c r="L14007" s="71"/>
    </row>
    <row r="14008" spans="12:12">
      <c r="L14008" s="71"/>
    </row>
    <row r="14009" spans="12:12">
      <c r="L14009" s="71"/>
    </row>
    <row r="14010" spans="12:12">
      <c r="L14010" s="71"/>
    </row>
    <row r="14011" spans="12:12">
      <c r="L14011" s="71"/>
    </row>
    <row r="14012" spans="12:12">
      <c r="L14012" s="71"/>
    </row>
    <row r="14013" spans="12:12">
      <c r="L14013" s="71"/>
    </row>
    <row r="14014" spans="12:12">
      <c r="L14014" s="71"/>
    </row>
    <row r="14015" spans="12:12">
      <c r="L14015" s="71"/>
    </row>
    <row r="14016" spans="12:12">
      <c r="L14016" s="71"/>
    </row>
    <row r="14017" spans="12:12">
      <c r="L14017" s="71"/>
    </row>
    <row r="14018" spans="12:12">
      <c r="L14018" s="71"/>
    </row>
    <row r="14019" spans="12:12">
      <c r="L14019" s="71"/>
    </row>
    <row r="14020" spans="12:12">
      <c r="L14020" s="71"/>
    </row>
    <row r="14021" spans="12:12">
      <c r="L14021" s="71"/>
    </row>
    <row r="14022" spans="12:12">
      <c r="L14022" s="71"/>
    </row>
    <row r="14023" spans="12:12">
      <c r="L14023" s="71"/>
    </row>
    <row r="14024" spans="12:12">
      <c r="L14024" s="71"/>
    </row>
    <row r="14025" spans="12:12">
      <c r="L14025" s="71"/>
    </row>
    <row r="14026" spans="12:12">
      <c r="L14026" s="71"/>
    </row>
    <row r="14027" spans="12:12">
      <c r="L14027" s="71"/>
    </row>
    <row r="14028" spans="12:12">
      <c r="L14028" s="71"/>
    </row>
    <row r="14029" spans="12:12">
      <c r="L14029" s="71"/>
    </row>
    <row r="14030" spans="12:12">
      <c r="L14030" s="71"/>
    </row>
    <row r="14031" spans="12:12">
      <c r="L14031" s="71"/>
    </row>
    <row r="14032" spans="12:12">
      <c r="L14032" s="71"/>
    </row>
    <row r="14033" spans="12:12">
      <c r="L14033" s="71"/>
    </row>
    <row r="14034" spans="12:12">
      <c r="L14034" s="71"/>
    </row>
    <row r="14035" spans="12:12">
      <c r="L14035" s="71"/>
    </row>
    <row r="14036" spans="12:12">
      <c r="L14036" s="71"/>
    </row>
    <row r="14037" spans="12:12">
      <c r="L14037" s="71"/>
    </row>
    <row r="14038" spans="12:12">
      <c r="L14038" s="71"/>
    </row>
    <row r="14039" spans="12:12">
      <c r="L14039" s="71"/>
    </row>
    <row r="14040" spans="12:12">
      <c r="L14040" s="71"/>
    </row>
    <row r="14041" spans="12:12">
      <c r="L14041" s="71"/>
    </row>
    <row r="14042" spans="12:12">
      <c r="L14042" s="71"/>
    </row>
    <row r="14043" spans="12:12">
      <c r="L14043" s="71"/>
    </row>
    <row r="14044" spans="12:12">
      <c r="L14044" s="71"/>
    </row>
    <row r="14045" spans="12:12">
      <c r="L14045" s="71"/>
    </row>
    <row r="14046" spans="12:12">
      <c r="L14046" s="71"/>
    </row>
    <row r="14047" spans="12:12">
      <c r="L14047" s="71"/>
    </row>
    <row r="14048" spans="12:12">
      <c r="L14048" s="71"/>
    </row>
    <row r="14049" spans="12:12">
      <c r="L14049" s="71"/>
    </row>
    <row r="14050" spans="12:12">
      <c r="L14050" s="71"/>
    </row>
    <row r="14051" spans="12:12">
      <c r="L14051" s="71"/>
    </row>
    <row r="14052" spans="12:12">
      <c r="L14052" s="71"/>
    </row>
    <row r="14053" spans="12:12">
      <c r="L14053" s="71"/>
    </row>
    <row r="14054" spans="12:12">
      <c r="L14054" s="71"/>
    </row>
    <row r="14055" spans="12:12">
      <c r="L14055" s="71"/>
    </row>
    <row r="14056" spans="12:12">
      <c r="L14056" s="71"/>
    </row>
    <row r="14057" spans="12:12">
      <c r="L14057" s="71"/>
    </row>
    <row r="14058" spans="12:12">
      <c r="L14058" s="71"/>
    </row>
    <row r="14059" spans="12:12">
      <c r="L14059" s="71"/>
    </row>
    <row r="14060" spans="12:12">
      <c r="L14060" s="71"/>
    </row>
    <row r="14061" spans="12:12">
      <c r="L14061" s="71"/>
    </row>
    <row r="14062" spans="12:12">
      <c r="L14062" s="71"/>
    </row>
    <row r="14063" spans="12:12">
      <c r="L14063" s="71"/>
    </row>
    <row r="14064" spans="12:12">
      <c r="L14064" s="71"/>
    </row>
    <row r="14065" spans="12:12">
      <c r="L14065" s="71"/>
    </row>
    <row r="14066" spans="12:12">
      <c r="L14066" s="71"/>
    </row>
    <row r="14067" spans="12:12">
      <c r="L14067" s="71"/>
    </row>
    <row r="14068" spans="12:12">
      <c r="L14068" s="71"/>
    </row>
    <row r="14069" spans="12:12">
      <c r="L14069" s="71"/>
    </row>
    <row r="14070" spans="12:12">
      <c r="L14070" s="71"/>
    </row>
    <row r="14071" spans="12:12">
      <c r="L14071" s="71"/>
    </row>
    <row r="14072" spans="12:12">
      <c r="L14072" s="71"/>
    </row>
    <row r="14073" spans="12:12">
      <c r="L14073" s="71"/>
    </row>
    <row r="14074" spans="12:12">
      <c r="L14074" s="71"/>
    </row>
    <row r="14075" spans="12:12">
      <c r="L14075" s="71"/>
    </row>
    <row r="14076" spans="12:12">
      <c r="L14076" s="71"/>
    </row>
    <row r="14077" spans="12:12">
      <c r="L14077" s="71"/>
    </row>
    <row r="14078" spans="12:12">
      <c r="L14078" s="71"/>
    </row>
    <row r="14079" spans="12:12">
      <c r="L14079" s="71"/>
    </row>
    <row r="14080" spans="12:12">
      <c r="L14080" s="71"/>
    </row>
    <row r="14081" spans="12:12">
      <c r="L14081" s="71"/>
    </row>
    <row r="14082" spans="12:12">
      <c r="L14082" s="71"/>
    </row>
    <row r="14083" spans="12:12">
      <c r="L14083" s="71"/>
    </row>
    <row r="14084" spans="12:12">
      <c r="L14084" s="71"/>
    </row>
    <row r="14085" spans="12:12">
      <c r="L14085" s="71"/>
    </row>
    <row r="14086" spans="12:12">
      <c r="L14086" s="71"/>
    </row>
    <row r="14087" spans="12:12">
      <c r="L14087" s="71"/>
    </row>
    <row r="14088" spans="12:12">
      <c r="L14088" s="71"/>
    </row>
    <row r="14089" spans="12:12">
      <c r="L14089" s="71"/>
    </row>
    <row r="14090" spans="12:12">
      <c r="L14090" s="71"/>
    </row>
    <row r="14091" spans="12:12">
      <c r="L14091" s="71"/>
    </row>
    <row r="14092" spans="12:12">
      <c r="L14092" s="71"/>
    </row>
    <row r="14093" spans="12:12">
      <c r="L14093" s="71"/>
    </row>
    <row r="14094" spans="12:12">
      <c r="L14094" s="71"/>
    </row>
    <row r="14095" spans="12:12">
      <c r="L14095" s="71"/>
    </row>
    <row r="14096" spans="12:12">
      <c r="L14096" s="71"/>
    </row>
    <row r="14097" spans="12:12">
      <c r="L14097" s="71"/>
    </row>
    <row r="14098" spans="12:12">
      <c r="L14098" s="71"/>
    </row>
    <row r="14099" spans="12:12">
      <c r="L14099" s="71"/>
    </row>
    <row r="14100" spans="12:12">
      <c r="L14100" s="71"/>
    </row>
    <row r="14101" spans="12:12">
      <c r="L14101" s="71"/>
    </row>
    <row r="14102" spans="12:12">
      <c r="L14102" s="71"/>
    </row>
    <row r="14103" spans="12:12">
      <c r="L14103" s="71"/>
    </row>
    <row r="14104" spans="12:12">
      <c r="L14104" s="71"/>
    </row>
    <row r="14105" spans="12:12">
      <c r="L14105" s="71"/>
    </row>
    <row r="14106" spans="12:12">
      <c r="L14106" s="71"/>
    </row>
    <row r="14107" spans="12:12">
      <c r="L14107" s="71"/>
    </row>
    <row r="14108" spans="12:12">
      <c r="L14108" s="71"/>
    </row>
    <row r="14109" spans="12:12">
      <c r="L14109" s="71"/>
    </row>
    <row r="14110" spans="12:12">
      <c r="L14110" s="71"/>
    </row>
    <row r="14111" spans="12:12">
      <c r="L14111" s="71"/>
    </row>
    <row r="14112" spans="12:12">
      <c r="L14112" s="71"/>
    </row>
    <row r="14113" spans="12:12">
      <c r="L14113" s="71"/>
    </row>
    <row r="14114" spans="12:12">
      <c r="L14114" s="71"/>
    </row>
    <row r="14115" spans="12:12">
      <c r="L14115" s="71"/>
    </row>
    <row r="14116" spans="12:12">
      <c r="L14116" s="71"/>
    </row>
    <row r="14117" spans="12:12">
      <c r="L14117" s="71"/>
    </row>
    <row r="14118" spans="12:12">
      <c r="L14118" s="71"/>
    </row>
    <row r="14119" spans="12:12">
      <c r="L14119" s="71"/>
    </row>
    <row r="14120" spans="12:12">
      <c r="L14120" s="71"/>
    </row>
    <row r="14121" spans="12:12">
      <c r="L14121" s="71"/>
    </row>
    <row r="14122" spans="12:12">
      <c r="L14122" s="71"/>
    </row>
    <row r="14123" spans="12:12">
      <c r="L14123" s="71"/>
    </row>
    <row r="14124" spans="12:12">
      <c r="L14124" s="71"/>
    </row>
    <row r="14125" spans="12:12">
      <c r="L14125" s="71"/>
    </row>
    <row r="14126" spans="12:12">
      <c r="L14126" s="71"/>
    </row>
    <row r="14127" spans="12:12">
      <c r="L14127" s="71"/>
    </row>
    <row r="14128" spans="12:12">
      <c r="L14128" s="71"/>
    </row>
    <row r="14129" spans="12:12">
      <c r="L14129" s="71"/>
    </row>
    <row r="14130" spans="12:12">
      <c r="L14130" s="71"/>
    </row>
    <row r="14131" spans="12:12">
      <c r="L14131" s="71"/>
    </row>
    <row r="14132" spans="12:12">
      <c r="L14132" s="71"/>
    </row>
    <row r="14133" spans="12:12">
      <c r="L14133" s="71"/>
    </row>
    <row r="14134" spans="12:12">
      <c r="L14134" s="71"/>
    </row>
    <row r="14135" spans="12:12">
      <c r="L14135" s="71"/>
    </row>
    <row r="14136" spans="12:12">
      <c r="L14136" s="71"/>
    </row>
    <row r="14137" spans="12:12">
      <c r="L14137" s="71"/>
    </row>
    <row r="14138" spans="12:12">
      <c r="L14138" s="71"/>
    </row>
    <row r="14139" spans="12:12">
      <c r="L14139" s="71"/>
    </row>
    <row r="14140" spans="12:12">
      <c r="L14140" s="71"/>
    </row>
    <row r="14141" spans="12:12">
      <c r="L14141" s="71"/>
    </row>
    <row r="14142" spans="12:12">
      <c r="L14142" s="71"/>
    </row>
    <row r="14143" spans="12:12">
      <c r="L14143" s="71"/>
    </row>
    <row r="14144" spans="12:12">
      <c r="L14144" s="71"/>
    </row>
    <row r="14145" spans="12:12">
      <c r="L14145" s="71"/>
    </row>
    <row r="14146" spans="12:12">
      <c r="L14146" s="71"/>
    </row>
    <row r="14147" spans="12:12">
      <c r="L14147" s="71"/>
    </row>
    <row r="14148" spans="12:12">
      <c r="L14148" s="71"/>
    </row>
    <row r="14149" spans="12:12">
      <c r="L14149" s="71"/>
    </row>
    <row r="14150" spans="12:12">
      <c r="L14150" s="71"/>
    </row>
    <row r="14151" spans="12:12">
      <c r="L14151" s="71"/>
    </row>
    <row r="14152" spans="12:12">
      <c r="L14152" s="71"/>
    </row>
    <row r="14153" spans="12:12">
      <c r="L14153" s="71"/>
    </row>
    <row r="14154" spans="12:12">
      <c r="L14154" s="71"/>
    </row>
    <row r="14155" spans="12:12">
      <c r="L14155" s="71"/>
    </row>
    <row r="14156" spans="12:12">
      <c r="L14156" s="71"/>
    </row>
    <row r="14157" spans="12:12">
      <c r="L14157" s="71"/>
    </row>
    <row r="14158" spans="12:12">
      <c r="L14158" s="71"/>
    </row>
    <row r="14159" spans="12:12">
      <c r="L14159" s="71"/>
    </row>
    <row r="14160" spans="12:12">
      <c r="L14160" s="71"/>
    </row>
    <row r="14161" spans="12:12">
      <c r="L14161" s="71"/>
    </row>
    <row r="14162" spans="12:12">
      <c r="L14162" s="71"/>
    </row>
    <row r="14163" spans="12:12">
      <c r="L14163" s="71"/>
    </row>
    <row r="14164" spans="12:12">
      <c r="L14164" s="71"/>
    </row>
    <row r="14165" spans="12:12">
      <c r="L14165" s="71"/>
    </row>
    <row r="14166" spans="12:12">
      <c r="L14166" s="71"/>
    </row>
    <row r="14167" spans="12:12">
      <c r="L14167" s="71"/>
    </row>
    <row r="14168" spans="12:12">
      <c r="L14168" s="71"/>
    </row>
    <row r="14169" spans="12:12">
      <c r="L14169" s="71"/>
    </row>
    <row r="14170" spans="12:12">
      <c r="L14170" s="71"/>
    </row>
    <row r="14171" spans="12:12">
      <c r="L14171" s="71"/>
    </row>
    <row r="14172" spans="12:12">
      <c r="L14172" s="71"/>
    </row>
    <row r="14173" spans="12:12">
      <c r="L14173" s="71"/>
    </row>
    <row r="14174" spans="12:12">
      <c r="L14174" s="71"/>
    </row>
    <row r="14175" spans="12:12">
      <c r="L14175" s="71"/>
    </row>
    <row r="14176" spans="12:12">
      <c r="L14176" s="71"/>
    </row>
    <row r="14177" spans="12:12">
      <c r="L14177" s="71"/>
    </row>
    <row r="14178" spans="12:12">
      <c r="L14178" s="71"/>
    </row>
    <row r="14179" spans="12:12">
      <c r="L14179" s="71"/>
    </row>
    <row r="14180" spans="12:12">
      <c r="L14180" s="71"/>
    </row>
    <row r="14181" spans="12:12">
      <c r="L14181" s="71"/>
    </row>
    <row r="14182" spans="12:12">
      <c r="L14182" s="71"/>
    </row>
    <row r="14183" spans="12:12">
      <c r="L14183" s="71"/>
    </row>
    <row r="14184" spans="12:12">
      <c r="L14184" s="71"/>
    </row>
    <row r="14185" spans="12:12">
      <c r="L14185" s="71"/>
    </row>
    <row r="14186" spans="12:12">
      <c r="L14186" s="71"/>
    </row>
    <row r="14187" spans="12:12">
      <c r="L14187" s="71"/>
    </row>
    <row r="14188" spans="12:12">
      <c r="L14188" s="71"/>
    </row>
    <row r="14189" spans="12:12">
      <c r="L14189" s="71"/>
    </row>
    <row r="14190" spans="12:12">
      <c r="L14190" s="71"/>
    </row>
    <row r="14191" spans="12:12">
      <c r="L14191" s="71"/>
    </row>
    <row r="14192" spans="12:12">
      <c r="L14192" s="71"/>
    </row>
    <row r="14193" spans="12:12">
      <c r="L14193" s="71"/>
    </row>
    <row r="14194" spans="12:12">
      <c r="L14194" s="71"/>
    </row>
    <row r="14195" spans="12:12">
      <c r="L14195" s="71"/>
    </row>
    <row r="14196" spans="12:12">
      <c r="L14196" s="71"/>
    </row>
    <row r="14197" spans="12:12">
      <c r="L14197" s="71"/>
    </row>
    <row r="14198" spans="12:12">
      <c r="L14198" s="71"/>
    </row>
    <row r="14199" spans="12:12">
      <c r="L14199" s="71"/>
    </row>
    <row r="14200" spans="12:12">
      <c r="L14200" s="71"/>
    </row>
    <row r="14201" spans="12:12">
      <c r="L14201" s="71"/>
    </row>
    <row r="14202" spans="12:12">
      <c r="L14202" s="71"/>
    </row>
    <row r="14203" spans="12:12">
      <c r="L14203" s="71"/>
    </row>
    <row r="14204" spans="12:12">
      <c r="L14204" s="71"/>
    </row>
    <row r="14205" spans="12:12">
      <c r="L14205" s="71"/>
    </row>
    <row r="14206" spans="12:12">
      <c r="L14206" s="71"/>
    </row>
    <row r="14207" spans="12:12">
      <c r="L14207" s="71"/>
    </row>
    <row r="14208" spans="12:12">
      <c r="L14208" s="71"/>
    </row>
    <row r="14209" spans="12:12">
      <c r="L14209" s="71"/>
    </row>
    <row r="14210" spans="12:12">
      <c r="L14210" s="71"/>
    </row>
    <row r="14211" spans="12:12">
      <c r="L14211" s="71"/>
    </row>
    <row r="14212" spans="12:12">
      <c r="L14212" s="71"/>
    </row>
    <row r="14213" spans="12:12">
      <c r="L14213" s="71"/>
    </row>
    <row r="14214" spans="12:12">
      <c r="L14214" s="71"/>
    </row>
    <row r="14215" spans="12:12">
      <c r="L14215" s="71"/>
    </row>
    <row r="14216" spans="12:12">
      <c r="L14216" s="71"/>
    </row>
    <row r="14217" spans="12:12">
      <c r="L14217" s="71"/>
    </row>
    <row r="14218" spans="12:12">
      <c r="L14218" s="71"/>
    </row>
    <row r="14219" spans="12:12">
      <c r="L14219" s="71"/>
    </row>
    <row r="14220" spans="12:12">
      <c r="L14220" s="71"/>
    </row>
    <row r="14221" spans="12:12">
      <c r="L14221" s="71"/>
    </row>
    <row r="14222" spans="12:12">
      <c r="L14222" s="71"/>
    </row>
    <row r="14223" spans="12:12">
      <c r="L14223" s="71"/>
    </row>
    <row r="14224" spans="12:12">
      <c r="L14224" s="71"/>
    </row>
    <row r="14225" spans="12:12">
      <c r="L14225" s="71"/>
    </row>
    <row r="14226" spans="12:12">
      <c r="L14226" s="71"/>
    </row>
    <row r="14227" spans="12:12">
      <c r="L14227" s="71"/>
    </row>
    <row r="14228" spans="12:12">
      <c r="L14228" s="71"/>
    </row>
    <row r="14229" spans="12:12">
      <c r="L14229" s="71"/>
    </row>
    <row r="14230" spans="12:12">
      <c r="L14230" s="71"/>
    </row>
    <row r="14231" spans="12:12">
      <c r="L14231" s="71"/>
    </row>
    <row r="14232" spans="12:12">
      <c r="L14232" s="71"/>
    </row>
    <row r="14233" spans="12:12">
      <c r="L14233" s="71"/>
    </row>
    <row r="14234" spans="12:12">
      <c r="L14234" s="71"/>
    </row>
    <row r="14235" spans="12:12">
      <c r="L14235" s="71"/>
    </row>
    <row r="14236" spans="12:12">
      <c r="L14236" s="71"/>
    </row>
    <row r="14237" spans="12:12">
      <c r="L14237" s="71"/>
    </row>
    <row r="14238" spans="12:12">
      <c r="L14238" s="71"/>
    </row>
    <row r="14239" spans="12:12">
      <c r="L14239" s="71"/>
    </row>
    <row r="14240" spans="12:12">
      <c r="L14240" s="71"/>
    </row>
    <row r="14241" spans="12:12">
      <c r="L14241" s="71"/>
    </row>
    <row r="14242" spans="12:12">
      <c r="L14242" s="71"/>
    </row>
    <row r="14243" spans="12:12">
      <c r="L14243" s="71"/>
    </row>
    <row r="14244" spans="12:12">
      <c r="L14244" s="71"/>
    </row>
    <row r="14245" spans="12:12">
      <c r="L14245" s="71"/>
    </row>
    <row r="14246" spans="12:12">
      <c r="L14246" s="71"/>
    </row>
    <row r="14247" spans="12:12">
      <c r="L14247" s="71"/>
    </row>
    <row r="14248" spans="12:12">
      <c r="L14248" s="71"/>
    </row>
    <row r="14249" spans="12:12">
      <c r="L14249" s="71"/>
    </row>
    <row r="14250" spans="12:12">
      <c r="L14250" s="71"/>
    </row>
    <row r="14251" spans="12:12">
      <c r="L14251" s="71"/>
    </row>
    <row r="14252" spans="12:12">
      <c r="L14252" s="71"/>
    </row>
    <row r="14253" spans="12:12">
      <c r="L14253" s="71"/>
    </row>
    <row r="14254" spans="12:12">
      <c r="L14254" s="71"/>
    </row>
    <row r="14255" spans="12:12">
      <c r="L14255" s="71"/>
    </row>
    <row r="14256" spans="12:12">
      <c r="L14256" s="71"/>
    </row>
    <row r="14257" spans="12:12">
      <c r="L14257" s="71"/>
    </row>
    <row r="14258" spans="12:12">
      <c r="L14258" s="71"/>
    </row>
    <row r="14259" spans="12:12">
      <c r="L14259" s="71"/>
    </row>
    <row r="14260" spans="12:12">
      <c r="L14260" s="71"/>
    </row>
    <row r="14261" spans="12:12">
      <c r="L14261" s="71"/>
    </row>
    <row r="14262" spans="12:12">
      <c r="L14262" s="71"/>
    </row>
    <row r="14263" spans="12:12">
      <c r="L14263" s="71"/>
    </row>
    <row r="14264" spans="12:12">
      <c r="L14264" s="71"/>
    </row>
    <row r="14265" spans="12:12">
      <c r="L14265" s="71"/>
    </row>
    <row r="14266" spans="12:12">
      <c r="L14266" s="71"/>
    </row>
    <row r="14267" spans="12:12">
      <c r="L14267" s="71"/>
    </row>
    <row r="14268" spans="12:12">
      <c r="L14268" s="71"/>
    </row>
    <row r="14269" spans="12:12">
      <c r="L14269" s="71"/>
    </row>
    <row r="14270" spans="12:12">
      <c r="L14270" s="71"/>
    </row>
    <row r="14271" spans="12:12">
      <c r="L14271" s="71"/>
    </row>
    <row r="14272" spans="12:12">
      <c r="L14272" s="71"/>
    </row>
    <row r="14273" spans="12:12">
      <c r="L14273" s="71"/>
    </row>
    <row r="14274" spans="12:12">
      <c r="L14274" s="71"/>
    </row>
    <row r="14275" spans="12:12">
      <c r="L14275" s="71"/>
    </row>
    <row r="14276" spans="12:12">
      <c r="L14276" s="71"/>
    </row>
    <row r="14277" spans="12:12">
      <c r="L14277" s="71"/>
    </row>
    <row r="14278" spans="12:12">
      <c r="L14278" s="71"/>
    </row>
    <row r="14279" spans="12:12">
      <c r="L14279" s="71"/>
    </row>
    <row r="14280" spans="12:12">
      <c r="L14280" s="71"/>
    </row>
    <row r="14281" spans="12:12">
      <c r="L14281" s="71"/>
    </row>
    <row r="14282" spans="12:12">
      <c r="L14282" s="71"/>
    </row>
    <row r="14283" spans="12:12">
      <c r="L14283" s="71"/>
    </row>
    <row r="14284" spans="12:12">
      <c r="L14284" s="71"/>
    </row>
    <row r="14285" spans="12:12">
      <c r="L14285" s="71"/>
    </row>
    <row r="14286" spans="12:12">
      <c r="L14286" s="71"/>
    </row>
    <row r="14287" spans="12:12">
      <c r="L14287" s="71"/>
    </row>
    <row r="14288" spans="12:12">
      <c r="L14288" s="71"/>
    </row>
    <row r="14289" spans="12:12">
      <c r="L14289" s="71"/>
    </row>
    <row r="14290" spans="12:12">
      <c r="L14290" s="71"/>
    </row>
    <row r="14291" spans="12:12">
      <c r="L14291" s="71"/>
    </row>
    <row r="14292" spans="12:12">
      <c r="L14292" s="71"/>
    </row>
    <row r="14293" spans="12:12">
      <c r="L14293" s="71"/>
    </row>
    <row r="14294" spans="12:12">
      <c r="L14294" s="71"/>
    </row>
    <row r="14295" spans="12:12">
      <c r="L14295" s="71"/>
    </row>
    <row r="14296" spans="12:12">
      <c r="L14296" s="71"/>
    </row>
    <row r="14297" spans="12:12">
      <c r="L14297" s="71"/>
    </row>
    <row r="14298" spans="12:12">
      <c r="L14298" s="71"/>
    </row>
    <row r="14299" spans="12:12">
      <c r="L14299" s="71"/>
    </row>
    <row r="14300" spans="12:12">
      <c r="L14300" s="71"/>
    </row>
    <row r="14301" spans="12:12">
      <c r="L14301" s="71"/>
    </row>
    <row r="14302" spans="12:12">
      <c r="L14302" s="71"/>
    </row>
    <row r="14303" spans="12:12">
      <c r="L14303" s="71"/>
    </row>
    <row r="14304" spans="12:12">
      <c r="L14304" s="71"/>
    </row>
    <row r="14305" spans="12:12">
      <c r="L14305" s="71"/>
    </row>
    <row r="14306" spans="12:12">
      <c r="L14306" s="71"/>
    </row>
    <row r="14307" spans="12:12">
      <c r="L14307" s="71"/>
    </row>
    <row r="14308" spans="12:12">
      <c r="L14308" s="71"/>
    </row>
    <row r="14309" spans="12:12">
      <c r="L14309" s="71"/>
    </row>
    <row r="14310" spans="12:12">
      <c r="L14310" s="71"/>
    </row>
    <row r="14311" spans="12:12">
      <c r="L14311" s="71"/>
    </row>
    <row r="14312" spans="12:12">
      <c r="L14312" s="71"/>
    </row>
    <row r="14313" spans="12:12">
      <c r="L14313" s="71"/>
    </row>
    <row r="14314" spans="12:12">
      <c r="L14314" s="71"/>
    </row>
    <row r="14315" spans="12:12">
      <c r="L14315" s="71"/>
    </row>
    <row r="14316" spans="12:12">
      <c r="L14316" s="71"/>
    </row>
    <row r="14317" spans="12:12">
      <c r="L14317" s="71"/>
    </row>
    <row r="14318" spans="12:12">
      <c r="L14318" s="71"/>
    </row>
    <row r="14319" spans="12:12">
      <c r="L14319" s="71"/>
    </row>
    <row r="14320" spans="12:12">
      <c r="L14320" s="71"/>
    </row>
    <row r="14321" spans="12:12">
      <c r="L14321" s="71"/>
    </row>
    <row r="14322" spans="12:12">
      <c r="L14322" s="71"/>
    </row>
    <row r="14323" spans="12:12">
      <c r="L14323" s="71"/>
    </row>
    <row r="14324" spans="12:12">
      <c r="L14324" s="71"/>
    </row>
    <row r="14325" spans="12:12">
      <c r="L14325" s="71"/>
    </row>
    <row r="14326" spans="12:12">
      <c r="L14326" s="71"/>
    </row>
    <row r="14327" spans="12:12">
      <c r="L14327" s="71"/>
    </row>
    <row r="14328" spans="12:12">
      <c r="L14328" s="71"/>
    </row>
    <row r="14329" spans="12:12">
      <c r="L14329" s="71"/>
    </row>
    <row r="14330" spans="12:12">
      <c r="L14330" s="71"/>
    </row>
    <row r="14331" spans="12:12">
      <c r="L14331" s="71"/>
    </row>
    <row r="14332" spans="12:12">
      <c r="L14332" s="71"/>
    </row>
    <row r="14333" spans="12:12">
      <c r="L14333" s="71"/>
    </row>
    <row r="14334" spans="12:12">
      <c r="L14334" s="71"/>
    </row>
    <row r="14335" spans="12:12">
      <c r="L14335" s="71"/>
    </row>
    <row r="14336" spans="12:12">
      <c r="L14336" s="71"/>
    </row>
    <row r="14337" spans="12:12">
      <c r="L14337" s="71"/>
    </row>
    <row r="14338" spans="12:12">
      <c r="L14338" s="71"/>
    </row>
    <row r="14339" spans="12:12">
      <c r="L14339" s="71"/>
    </row>
    <row r="14340" spans="12:12">
      <c r="L14340" s="71"/>
    </row>
    <row r="14341" spans="12:12">
      <c r="L14341" s="71"/>
    </row>
    <row r="14342" spans="12:12">
      <c r="L14342" s="71"/>
    </row>
    <row r="14343" spans="12:12">
      <c r="L14343" s="71"/>
    </row>
    <row r="14344" spans="12:12">
      <c r="L14344" s="71"/>
    </row>
    <row r="14345" spans="12:12">
      <c r="L14345" s="71"/>
    </row>
    <row r="14346" spans="12:12">
      <c r="L14346" s="71"/>
    </row>
    <row r="14347" spans="12:12">
      <c r="L14347" s="71"/>
    </row>
    <row r="14348" spans="12:12">
      <c r="L14348" s="71"/>
    </row>
    <row r="14349" spans="12:12">
      <c r="L14349" s="71"/>
    </row>
    <row r="14350" spans="12:12">
      <c r="L14350" s="71"/>
    </row>
    <row r="14351" spans="12:12">
      <c r="L14351" s="71"/>
    </row>
    <row r="14352" spans="12:12">
      <c r="L14352" s="71"/>
    </row>
    <row r="14353" spans="12:12">
      <c r="L14353" s="71"/>
    </row>
    <row r="14354" spans="12:12">
      <c r="L14354" s="71"/>
    </row>
    <row r="14355" spans="12:12">
      <c r="L14355" s="71"/>
    </row>
    <row r="14356" spans="12:12">
      <c r="L14356" s="71"/>
    </row>
    <row r="14357" spans="12:12">
      <c r="L14357" s="71"/>
    </row>
    <row r="14358" spans="12:12">
      <c r="L14358" s="71"/>
    </row>
    <row r="14359" spans="12:12">
      <c r="L14359" s="71"/>
    </row>
    <row r="14360" spans="12:12">
      <c r="L14360" s="71"/>
    </row>
    <row r="14361" spans="12:12">
      <c r="L14361" s="71"/>
    </row>
    <row r="14362" spans="12:12">
      <c r="L14362" s="71"/>
    </row>
    <row r="14363" spans="12:12">
      <c r="L14363" s="71"/>
    </row>
    <row r="14364" spans="12:12">
      <c r="L14364" s="71"/>
    </row>
    <row r="14365" spans="12:12">
      <c r="L14365" s="71"/>
    </row>
    <row r="14366" spans="12:12">
      <c r="L14366" s="71"/>
    </row>
    <row r="14367" spans="12:12">
      <c r="L14367" s="71"/>
    </row>
    <row r="14368" spans="12:12">
      <c r="L14368" s="71"/>
    </row>
    <row r="14369" spans="12:12">
      <c r="L14369" s="71"/>
    </row>
    <row r="14370" spans="12:12">
      <c r="L14370" s="71"/>
    </row>
    <row r="14371" spans="12:12">
      <c r="L14371" s="71"/>
    </row>
    <row r="14372" spans="12:12">
      <c r="L14372" s="71"/>
    </row>
    <row r="14373" spans="12:12">
      <c r="L14373" s="71"/>
    </row>
    <row r="14374" spans="12:12">
      <c r="L14374" s="71"/>
    </row>
    <row r="14375" spans="12:12">
      <c r="L14375" s="71"/>
    </row>
    <row r="14376" spans="12:12">
      <c r="L14376" s="71"/>
    </row>
    <row r="14377" spans="12:12">
      <c r="L14377" s="71"/>
    </row>
    <row r="14378" spans="12:12">
      <c r="L14378" s="71"/>
    </row>
    <row r="14379" spans="12:12">
      <c r="L14379" s="71"/>
    </row>
    <row r="14380" spans="12:12">
      <c r="L14380" s="71"/>
    </row>
    <row r="14381" spans="12:12">
      <c r="L14381" s="71"/>
    </row>
    <row r="14382" spans="12:12">
      <c r="L14382" s="71"/>
    </row>
    <row r="14383" spans="12:12">
      <c r="L14383" s="71"/>
    </row>
    <row r="14384" spans="12:12">
      <c r="L14384" s="71"/>
    </row>
    <row r="14385" spans="12:12">
      <c r="L14385" s="71"/>
    </row>
    <row r="14386" spans="12:12">
      <c r="L14386" s="71"/>
    </row>
    <row r="14387" spans="12:12">
      <c r="L14387" s="71"/>
    </row>
    <row r="14388" spans="12:12">
      <c r="L14388" s="71"/>
    </row>
    <row r="14389" spans="12:12">
      <c r="L14389" s="71"/>
    </row>
    <row r="14390" spans="12:12">
      <c r="L14390" s="71"/>
    </row>
    <row r="14391" spans="12:12">
      <c r="L14391" s="71"/>
    </row>
    <row r="14392" spans="12:12">
      <c r="L14392" s="71"/>
    </row>
    <row r="14393" spans="12:12">
      <c r="L14393" s="71"/>
    </row>
    <row r="14394" spans="12:12">
      <c r="L14394" s="71"/>
    </row>
    <row r="14395" spans="12:12">
      <c r="L14395" s="71"/>
    </row>
    <row r="14396" spans="12:12">
      <c r="L14396" s="71"/>
    </row>
    <row r="14397" spans="12:12">
      <c r="L14397" s="71"/>
    </row>
    <row r="14398" spans="12:12">
      <c r="L14398" s="71"/>
    </row>
    <row r="14399" spans="12:12">
      <c r="L14399" s="71"/>
    </row>
    <row r="14400" spans="12:12">
      <c r="L14400" s="71"/>
    </row>
    <row r="14401" spans="12:12">
      <c r="L14401" s="71"/>
    </row>
    <row r="14402" spans="12:12">
      <c r="L14402" s="71"/>
    </row>
    <row r="14403" spans="12:12">
      <c r="L14403" s="71"/>
    </row>
    <row r="14404" spans="12:12">
      <c r="L14404" s="71"/>
    </row>
    <row r="14405" spans="12:12">
      <c r="L14405" s="71"/>
    </row>
    <row r="14406" spans="12:12">
      <c r="L14406" s="71"/>
    </row>
    <row r="14407" spans="12:12">
      <c r="L14407" s="71"/>
    </row>
    <row r="14408" spans="12:12">
      <c r="L14408" s="71"/>
    </row>
    <row r="14409" spans="12:12">
      <c r="L14409" s="71"/>
    </row>
    <row r="14410" spans="12:12">
      <c r="L14410" s="71"/>
    </row>
    <row r="14411" spans="12:12">
      <c r="L14411" s="71"/>
    </row>
    <row r="14412" spans="12:12">
      <c r="L14412" s="71"/>
    </row>
    <row r="14413" spans="12:12">
      <c r="L14413" s="71"/>
    </row>
    <row r="14414" spans="12:12">
      <c r="L14414" s="71"/>
    </row>
    <row r="14415" spans="12:12">
      <c r="L14415" s="71"/>
    </row>
    <row r="14416" spans="12:12">
      <c r="L14416" s="71"/>
    </row>
    <row r="14417" spans="12:12">
      <c r="L14417" s="71"/>
    </row>
    <row r="14418" spans="12:12">
      <c r="L14418" s="71"/>
    </row>
    <row r="14419" spans="12:12">
      <c r="L14419" s="71"/>
    </row>
    <row r="14420" spans="12:12">
      <c r="L14420" s="71"/>
    </row>
    <row r="14421" spans="12:12">
      <c r="L14421" s="71"/>
    </row>
    <row r="14422" spans="12:12">
      <c r="L14422" s="71"/>
    </row>
    <row r="14423" spans="12:12">
      <c r="L14423" s="71"/>
    </row>
    <row r="14424" spans="12:12">
      <c r="L14424" s="71"/>
    </row>
    <row r="14425" spans="12:12">
      <c r="L14425" s="71"/>
    </row>
    <row r="14426" spans="12:12">
      <c r="L14426" s="71"/>
    </row>
    <row r="14427" spans="12:12">
      <c r="L14427" s="71"/>
    </row>
    <row r="14428" spans="12:12">
      <c r="L14428" s="71"/>
    </row>
    <row r="14429" spans="12:12">
      <c r="L14429" s="71"/>
    </row>
    <row r="14430" spans="12:12">
      <c r="L14430" s="71"/>
    </row>
    <row r="14431" spans="12:12">
      <c r="L14431" s="71"/>
    </row>
    <row r="14432" spans="12:12">
      <c r="L14432" s="71"/>
    </row>
    <row r="14433" spans="12:12">
      <c r="L14433" s="71"/>
    </row>
    <row r="14434" spans="12:12">
      <c r="L14434" s="71"/>
    </row>
    <row r="14435" spans="12:12">
      <c r="L14435" s="71"/>
    </row>
    <row r="14436" spans="12:12">
      <c r="L14436" s="71"/>
    </row>
    <row r="14437" spans="12:12">
      <c r="L14437" s="71"/>
    </row>
    <row r="14438" spans="12:12">
      <c r="L14438" s="71"/>
    </row>
    <row r="14439" spans="12:12">
      <c r="L14439" s="71"/>
    </row>
    <row r="14440" spans="12:12">
      <c r="L14440" s="71"/>
    </row>
    <row r="14441" spans="12:12">
      <c r="L14441" s="71"/>
    </row>
    <row r="14442" spans="12:12">
      <c r="L14442" s="71"/>
    </row>
    <row r="14443" spans="12:12">
      <c r="L14443" s="71"/>
    </row>
    <row r="14444" spans="12:12">
      <c r="L14444" s="71"/>
    </row>
    <row r="14445" spans="12:12">
      <c r="L14445" s="71"/>
    </row>
    <row r="14446" spans="12:12">
      <c r="L14446" s="71"/>
    </row>
    <row r="14447" spans="12:12">
      <c r="L14447" s="71"/>
    </row>
    <row r="14448" spans="12:12">
      <c r="L14448" s="71"/>
    </row>
    <row r="14449" spans="12:12">
      <c r="L14449" s="71"/>
    </row>
    <row r="14450" spans="12:12">
      <c r="L14450" s="71"/>
    </row>
    <row r="14451" spans="12:12">
      <c r="L14451" s="71"/>
    </row>
    <row r="14452" spans="12:12">
      <c r="L14452" s="71"/>
    </row>
    <row r="14453" spans="12:12">
      <c r="L14453" s="71"/>
    </row>
    <row r="14454" spans="12:12">
      <c r="L14454" s="71"/>
    </row>
    <row r="14455" spans="12:12">
      <c r="L14455" s="71"/>
    </row>
    <row r="14456" spans="12:12">
      <c r="L14456" s="71"/>
    </row>
    <row r="14457" spans="12:12">
      <c r="L14457" s="71"/>
    </row>
    <row r="14458" spans="12:12">
      <c r="L14458" s="71"/>
    </row>
    <row r="14459" spans="12:12">
      <c r="L14459" s="71"/>
    </row>
    <row r="14460" spans="12:12">
      <c r="L14460" s="71"/>
    </row>
    <row r="14461" spans="12:12">
      <c r="L14461" s="71"/>
    </row>
    <row r="14462" spans="12:12">
      <c r="L14462" s="71"/>
    </row>
    <row r="14463" spans="12:12">
      <c r="L14463" s="71"/>
    </row>
    <row r="14464" spans="12:12">
      <c r="L14464" s="71"/>
    </row>
    <row r="14465" spans="12:12">
      <c r="L14465" s="71"/>
    </row>
    <row r="14466" spans="12:12">
      <c r="L14466" s="71"/>
    </row>
    <row r="14467" spans="12:12">
      <c r="L14467" s="71"/>
    </row>
    <row r="14468" spans="12:12">
      <c r="L14468" s="71"/>
    </row>
    <row r="14469" spans="12:12">
      <c r="L14469" s="71"/>
    </row>
    <row r="14470" spans="12:12">
      <c r="L14470" s="71"/>
    </row>
    <row r="14471" spans="12:12">
      <c r="L14471" s="71"/>
    </row>
    <row r="14472" spans="12:12">
      <c r="L14472" s="71"/>
    </row>
    <row r="14473" spans="12:12">
      <c r="L14473" s="71"/>
    </row>
    <row r="14474" spans="12:12">
      <c r="L14474" s="71"/>
    </row>
    <row r="14475" spans="12:12">
      <c r="L14475" s="71"/>
    </row>
    <row r="14476" spans="12:12">
      <c r="L14476" s="71"/>
    </row>
    <row r="14477" spans="12:12">
      <c r="L14477" s="71"/>
    </row>
    <row r="14478" spans="12:12">
      <c r="L14478" s="71"/>
    </row>
    <row r="14479" spans="12:12">
      <c r="L14479" s="71"/>
    </row>
    <row r="14480" spans="12:12">
      <c r="L14480" s="71"/>
    </row>
    <row r="14481" spans="12:12">
      <c r="L14481" s="71"/>
    </row>
    <row r="14482" spans="12:12">
      <c r="L14482" s="71"/>
    </row>
    <row r="14483" spans="12:12">
      <c r="L14483" s="71"/>
    </row>
    <row r="14484" spans="12:12">
      <c r="L14484" s="71"/>
    </row>
    <row r="14485" spans="12:12">
      <c r="L14485" s="71"/>
    </row>
    <row r="14486" spans="12:12">
      <c r="L14486" s="71"/>
    </row>
    <row r="14487" spans="12:12">
      <c r="L14487" s="71"/>
    </row>
    <row r="14488" spans="12:12">
      <c r="L14488" s="71"/>
    </row>
    <row r="14489" spans="12:12">
      <c r="L14489" s="71"/>
    </row>
    <row r="14490" spans="12:12">
      <c r="L14490" s="71"/>
    </row>
    <row r="14491" spans="12:12">
      <c r="L14491" s="71"/>
    </row>
    <row r="14492" spans="12:12">
      <c r="L14492" s="71"/>
    </row>
    <row r="14493" spans="12:12">
      <c r="L14493" s="71"/>
    </row>
    <row r="14494" spans="12:12">
      <c r="L14494" s="71"/>
    </row>
    <row r="14495" spans="12:12">
      <c r="L14495" s="71"/>
    </row>
    <row r="14496" spans="12:12">
      <c r="L14496" s="71"/>
    </row>
    <row r="14497" spans="12:12">
      <c r="L14497" s="71"/>
    </row>
    <row r="14498" spans="12:12">
      <c r="L14498" s="71"/>
    </row>
    <row r="14499" spans="12:12">
      <c r="L14499" s="71"/>
    </row>
    <row r="14500" spans="12:12">
      <c r="L14500" s="71"/>
    </row>
    <row r="14501" spans="12:12">
      <c r="L14501" s="71"/>
    </row>
    <row r="14502" spans="12:12">
      <c r="L14502" s="71"/>
    </row>
    <row r="14503" spans="12:12">
      <c r="L14503" s="71"/>
    </row>
    <row r="14504" spans="12:12">
      <c r="L14504" s="71"/>
    </row>
    <row r="14505" spans="12:12">
      <c r="L14505" s="71"/>
    </row>
    <row r="14506" spans="12:12">
      <c r="L14506" s="71"/>
    </row>
    <row r="14507" spans="12:12">
      <c r="L14507" s="71"/>
    </row>
    <row r="14508" spans="12:12">
      <c r="L14508" s="71"/>
    </row>
    <row r="14509" spans="12:12">
      <c r="L14509" s="71"/>
    </row>
    <row r="14510" spans="12:12">
      <c r="L14510" s="71"/>
    </row>
    <row r="14511" spans="12:12">
      <c r="L14511" s="71"/>
    </row>
    <row r="14512" spans="12:12">
      <c r="L14512" s="71"/>
    </row>
    <row r="14513" spans="12:12">
      <c r="L14513" s="71"/>
    </row>
    <row r="14514" spans="12:12">
      <c r="L14514" s="71"/>
    </row>
    <row r="14515" spans="12:12">
      <c r="L14515" s="71"/>
    </row>
    <row r="14516" spans="12:12">
      <c r="L14516" s="71"/>
    </row>
    <row r="14517" spans="12:12">
      <c r="L14517" s="71"/>
    </row>
    <row r="14518" spans="12:12">
      <c r="L14518" s="71"/>
    </row>
    <row r="14519" spans="12:12">
      <c r="L14519" s="71"/>
    </row>
    <row r="14520" spans="12:12">
      <c r="L14520" s="71"/>
    </row>
    <row r="14521" spans="12:12">
      <c r="L14521" s="71"/>
    </row>
    <row r="14522" spans="12:12">
      <c r="L14522" s="71"/>
    </row>
    <row r="14523" spans="12:12">
      <c r="L14523" s="71"/>
    </row>
    <row r="14524" spans="12:12">
      <c r="L14524" s="71"/>
    </row>
    <row r="14525" spans="12:12">
      <c r="L14525" s="71"/>
    </row>
    <row r="14526" spans="12:12">
      <c r="L14526" s="71"/>
    </row>
    <row r="14527" spans="12:12">
      <c r="L14527" s="71"/>
    </row>
    <row r="14528" spans="12:12">
      <c r="L14528" s="71"/>
    </row>
    <row r="14529" spans="12:12">
      <c r="L14529" s="71"/>
    </row>
    <row r="14530" spans="12:12">
      <c r="L14530" s="71"/>
    </row>
    <row r="14531" spans="12:12">
      <c r="L14531" s="71"/>
    </row>
    <row r="14532" spans="12:12">
      <c r="L14532" s="71"/>
    </row>
    <row r="14533" spans="12:12">
      <c r="L14533" s="71"/>
    </row>
    <row r="14534" spans="12:12">
      <c r="L14534" s="71"/>
    </row>
    <row r="14535" spans="12:12">
      <c r="L14535" s="71"/>
    </row>
    <row r="14536" spans="12:12">
      <c r="L14536" s="71"/>
    </row>
    <row r="14537" spans="12:12">
      <c r="L14537" s="71"/>
    </row>
    <row r="14538" spans="12:12">
      <c r="L14538" s="71"/>
    </row>
    <row r="14539" spans="12:12">
      <c r="L14539" s="71"/>
    </row>
    <row r="14540" spans="12:12">
      <c r="L14540" s="71"/>
    </row>
    <row r="14541" spans="12:12">
      <c r="L14541" s="71"/>
    </row>
    <row r="14542" spans="12:12">
      <c r="L14542" s="71"/>
    </row>
    <row r="14543" spans="12:12">
      <c r="L14543" s="71"/>
    </row>
    <row r="14544" spans="12:12">
      <c r="L14544" s="71"/>
    </row>
    <row r="14545" spans="12:12">
      <c r="L14545" s="71"/>
    </row>
    <row r="14546" spans="12:12">
      <c r="L14546" s="71"/>
    </row>
    <row r="14547" spans="12:12">
      <c r="L14547" s="71"/>
    </row>
    <row r="14548" spans="12:12">
      <c r="L14548" s="71"/>
    </row>
    <row r="14549" spans="12:12">
      <c r="L14549" s="71"/>
    </row>
    <row r="14550" spans="12:12">
      <c r="L14550" s="71"/>
    </row>
    <row r="14551" spans="12:12">
      <c r="L14551" s="71"/>
    </row>
    <row r="14552" spans="12:12">
      <c r="L14552" s="71"/>
    </row>
    <row r="14553" spans="12:12">
      <c r="L14553" s="71"/>
    </row>
    <row r="14554" spans="12:12">
      <c r="L14554" s="71"/>
    </row>
    <row r="14555" spans="12:12">
      <c r="L14555" s="71"/>
    </row>
    <row r="14556" spans="12:12">
      <c r="L14556" s="71"/>
    </row>
    <row r="14557" spans="12:12">
      <c r="L14557" s="71"/>
    </row>
    <row r="14558" spans="12:12">
      <c r="L14558" s="71"/>
    </row>
    <row r="14559" spans="12:12">
      <c r="L14559" s="71"/>
    </row>
    <row r="14560" spans="12:12">
      <c r="L14560" s="71"/>
    </row>
    <row r="14561" spans="12:12">
      <c r="L14561" s="71"/>
    </row>
    <row r="14562" spans="12:12">
      <c r="L14562" s="71"/>
    </row>
    <row r="14563" spans="12:12">
      <c r="L14563" s="71"/>
    </row>
    <row r="14564" spans="12:12">
      <c r="L14564" s="71"/>
    </row>
    <row r="14565" spans="12:12">
      <c r="L14565" s="71"/>
    </row>
    <row r="14566" spans="12:12">
      <c r="L14566" s="71"/>
    </row>
    <row r="14567" spans="12:12">
      <c r="L14567" s="71"/>
    </row>
    <row r="14568" spans="12:12">
      <c r="L14568" s="71"/>
    </row>
    <row r="14569" spans="12:12">
      <c r="L14569" s="71"/>
    </row>
    <row r="14570" spans="12:12">
      <c r="L14570" s="71"/>
    </row>
    <row r="14571" spans="12:12">
      <c r="L14571" s="71"/>
    </row>
    <row r="14572" spans="12:12">
      <c r="L14572" s="71"/>
    </row>
    <row r="14573" spans="12:12">
      <c r="L14573" s="71"/>
    </row>
    <row r="14574" spans="12:12">
      <c r="L14574" s="71"/>
    </row>
    <row r="14575" spans="12:12">
      <c r="L14575" s="71"/>
    </row>
    <row r="14576" spans="12:12">
      <c r="L14576" s="71"/>
    </row>
    <row r="14577" spans="12:12">
      <c r="L14577" s="71"/>
    </row>
    <row r="14578" spans="12:12">
      <c r="L14578" s="71"/>
    </row>
    <row r="14579" spans="12:12">
      <c r="L14579" s="71"/>
    </row>
    <row r="14580" spans="12:12">
      <c r="L14580" s="71"/>
    </row>
    <row r="14581" spans="12:12">
      <c r="L14581" s="71"/>
    </row>
    <row r="14582" spans="12:12">
      <c r="L14582" s="71"/>
    </row>
    <row r="14583" spans="12:12">
      <c r="L14583" s="71"/>
    </row>
    <row r="14584" spans="12:12">
      <c r="L14584" s="71"/>
    </row>
    <row r="14585" spans="12:12">
      <c r="L14585" s="71"/>
    </row>
    <row r="14586" spans="12:12">
      <c r="L14586" s="71"/>
    </row>
    <row r="14587" spans="12:12">
      <c r="L14587" s="71"/>
    </row>
    <row r="14588" spans="12:12">
      <c r="L14588" s="71"/>
    </row>
    <row r="14589" spans="12:12">
      <c r="L14589" s="71"/>
    </row>
    <row r="14590" spans="12:12">
      <c r="L14590" s="71"/>
    </row>
    <row r="14591" spans="12:12">
      <c r="L14591" s="71"/>
    </row>
    <row r="14592" spans="12:12">
      <c r="L14592" s="71"/>
    </row>
    <row r="14593" spans="12:12">
      <c r="L14593" s="71"/>
    </row>
    <row r="14594" spans="12:12">
      <c r="L14594" s="71"/>
    </row>
    <row r="14595" spans="12:12">
      <c r="L14595" s="71"/>
    </row>
    <row r="14596" spans="12:12">
      <c r="L14596" s="71"/>
    </row>
    <row r="14597" spans="12:12">
      <c r="L14597" s="71"/>
    </row>
    <row r="14598" spans="12:12">
      <c r="L14598" s="71"/>
    </row>
    <row r="14599" spans="12:12">
      <c r="L14599" s="71"/>
    </row>
    <row r="14600" spans="12:12">
      <c r="L14600" s="71"/>
    </row>
    <row r="14601" spans="12:12">
      <c r="L14601" s="71"/>
    </row>
    <row r="14602" spans="12:12">
      <c r="L14602" s="71"/>
    </row>
    <row r="14603" spans="12:12">
      <c r="L14603" s="71"/>
    </row>
    <row r="14604" spans="12:12">
      <c r="L14604" s="71"/>
    </row>
    <row r="14605" spans="12:12">
      <c r="L14605" s="71"/>
    </row>
    <row r="14606" spans="12:12">
      <c r="L14606" s="71"/>
    </row>
    <row r="14607" spans="12:12">
      <c r="L14607" s="71"/>
    </row>
    <row r="14608" spans="12:12">
      <c r="L14608" s="71"/>
    </row>
    <row r="14609" spans="12:12">
      <c r="L14609" s="71"/>
    </row>
    <row r="14610" spans="12:12">
      <c r="L14610" s="71"/>
    </row>
    <row r="14611" spans="12:12">
      <c r="L14611" s="71"/>
    </row>
    <row r="14612" spans="12:12">
      <c r="L14612" s="71"/>
    </row>
    <row r="14613" spans="12:12">
      <c r="L14613" s="71"/>
    </row>
    <row r="14614" spans="12:12">
      <c r="L14614" s="71"/>
    </row>
    <row r="14615" spans="12:12">
      <c r="L14615" s="71"/>
    </row>
    <row r="14616" spans="12:12">
      <c r="L14616" s="71"/>
    </row>
    <row r="14617" spans="12:12">
      <c r="L14617" s="71"/>
    </row>
    <row r="14618" spans="12:12">
      <c r="L14618" s="71"/>
    </row>
    <row r="14619" spans="12:12">
      <c r="L14619" s="71"/>
    </row>
    <row r="14620" spans="12:12">
      <c r="L14620" s="71"/>
    </row>
    <row r="14621" spans="12:12">
      <c r="L14621" s="71"/>
    </row>
    <row r="14622" spans="12:12">
      <c r="L14622" s="71"/>
    </row>
    <row r="14623" spans="12:12">
      <c r="L14623" s="71"/>
    </row>
    <row r="14624" spans="12:12">
      <c r="L14624" s="71"/>
    </row>
    <row r="14625" spans="12:12">
      <c r="L14625" s="71"/>
    </row>
    <row r="14626" spans="12:12">
      <c r="L14626" s="71"/>
    </row>
    <row r="14627" spans="12:12">
      <c r="L14627" s="71"/>
    </row>
    <row r="14628" spans="12:12">
      <c r="L14628" s="71"/>
    </row>
    <row r="14629" spans="12:12">
      <c r="L14629" s="71"/>
    </row>
    <row r="14630" spans="12:12">
      <c r="L14630" s="71"/>
    </row>
    <row r="14631" spans="12:12">
      <c r="L14631" s="71"/>
    </row>
    <row r="14632" spans="12:12">
      <c r="L14632" s="71"/>
    </row>
    <row r="14633" spans="12:12">
      <c r="L14633" s="71"/>
    </row>
    <row r="14634" spans="12:12">
      <c r="L14634" s="71"/>
    </row>
    <row r="14635" spans="12:12">
      <c r="L14635" s="71"/>
    </row>
    <row r="14636" spans="12:12">
      <c r="L14636" s="71"/>
    </row>
    <row r="14637" spans="12:12">
      <c r="L14637" s="71"/>
    </row>
    <row r="14638" spans="12:12">
      <c r="L14638" s="71"/>
    </row>
    <row r="14639" spans="12:12">
      <c r="L14639" s="71"/>
    </row>
    <row r="14640" spans="12:12">
      <c r="L14640" s="71"/>
    </row>
    <row r="14641" spans="12:12">
      <c r="L14641" s="71"/>
    </row>
    <row r="14642" spans="12:12">
      <c r="L14642" s="71"/>
    </row>
    <row r="14643" spans="12:12">
      <c r="L14643" s="71"/>
    </row>
    <row r="14644" spans="12:12">
      <c r="L14644" s="71"/>
    </row>
    <row r="14645" spans="12:12">
      <c r="L14645" s="71"/>
    </row>
    <row r="14646" spans="12:12">
      <c r="L14646" s="71"/>
    </row>
    <row r="14647" spans="12:12">
      <c r="L14647" s="71"/>
    </row>
    <row r="14648" spans="12:12">
      <c r="L14648" s="71"/>
    </row>
    <row r="14649" spans="12:12">
      <c r="L14649" s="71"/>
    </row>
    <row r="14650" spans="12:12">
      <c r="L14650" s="71"/>
    </row>
    <row r="14651" spans="12:12">
      <c r="L14651" s="71"/>
    </row>
    <row r="14652" spans="12:12">
      <c r="L14652" s="71"/>
    </row>
    <row r="14653" spans="12:12">
      <c r="L14653" s="71"/>
    </row>
    <row r="14654" spans="12:12">
      <c r="L14654" s="71"/>
    </row>
    <row r="14655" spans="12:12">
      <c r="L14655" s="71"/>
    </row>
    <row r="14656" spans="12:12">
      <c r="L14656" s="71"/>
    </row>
    <row r="14657" spans="12:12">
      <c r="L14657" s="71"/>
    </row>
    <row r="14658" spans="12:12">
      <c r="L14658" s="71"/>
    </row>
    <row r="14659" spans="12:12">
      <c r="L14659" s="71"/>
    </row>
    <row r="14660" spans="12:12">
      <c r="L14660" s="71"/>
    </row>
    <row r="14661" spans="12:12">
      <c r="L14661" s="71"/>
    </row>
    <row r="14662" spans="12:12">
      <c r="L14662" s="71"/>
    </row>
    <row r="14663" spans="12:12">
      <c r="L14663" s="71"/>
    </row>
    <row r="14664" spans="12:12">
      <c r="L14664" s="71"/>
    </row>
    <row r="14665" spans="12:12">
      <c r="L14665" s="71"/>
    </row>
    <row r="14666" spans="12:12">
      <c r="L14666" s="71"/>
    </row>
    <row r="14667" spans="12:12">
      <c r="L14667" s="71"/>
    </row>
    <row r="14668" spans="12:12">
      <c r="L14668" s="71"/>
    </row>
    <row r="14669" spans="12:12">
      <c r="L14669" s="71"/>
    </row>
    <row r="14670" spans="12:12">
      <c r="L14670" s="71"/>
    </row>
    <row r="14671" spans="12:12">
      <c r="L14671" s="71"/>
    </row>
    <row r="14672" spans="12:12">
      <c r="L14672" s="71"/>
    </row>
    <row r="14673" spans="12:12">
      <c r="L14673" s="71"/>
    </row>
    <row r="14674" spans="12:12">
      <c r="L14674" s="71"/>
    </row>
    <row r="14675" spans="12:12">
      <c r="L14675" s="71"/>
    </row>
    <row r="14676" spans="12:12">
      <c r="L14676" s="71"/>
    </row>
    <row r="14677" spans="12:12">
      <c r="L14677" s="71"/>
    </row>
    <row r="14678" spans="12:12">
      <c r="L14678" s="71"/>
    </row>
    <row r="14679" spans="12:12">
      <c r="L14679" s="71"/>
    </row>
    <row r="14680" spans="12:12">
      <c r="L14680" s="71"/>
    </row>
    <row r="14681" spans="12:12">
      <c r="L14681" s="71"/>
    </row>
    <row r="14682" spans="12:12">
      <c r="L14682" s="71"/>
    </row>
    <row r="14683" spans="12:12">
      <c r="L14683" s="71"/>
    </row>
    <row r="14684" spans="12:12">
      <c r="L14684" s="71"/>
    </row>
    <row r="14685" spans="12:12">
      <c r="L14685" s="71"/>
    </row>
    <row r="14686" spans="12:12">
      <c r="L14686" s="71"/>
    </row>
    <row r="14687" spans="12:12">
      <c r="L14687" s="71"/>
    </row>
    <row r="14688" spans="12:12">
      <c r="L14688" s="71"/>
    </row>
    <row r="14689" spans="12:12">
      <c r="L14689" s="71"/>
    </row>
    <row r="14690" spans="12:12">
      <c r="L14690" s="71"/>
    </row>
    <row r="14691" spans="12:12">
      <c r="L14691" s="71"/>
    </row>
    <row r="14692" spans="12:12">
      <c r="L14692" s="71"/>
    </row>
    <row r="14693" spans="12:12">
      <c r="L14693" s="71"/>
    </row>
    <row r="14694" spans="12:12">
      <c r="L14694" s="71"/>
    </row>
    <row r="14695" spans="12:12">
      <c r="L14695" s="71"/>
    </row>
    <row r="14696" spans="12:12">
      <c r="L14696" s="71"/>
    </row>
    <row r="14697" spans="12:12">
      <c r="L14697" s="71"/>
    </row>
    <row r="14698" spans="12:12">
      <c r="L14698" s="71"/>
    </row>
    <row r="14699" spans="12:12">
      <c r="L14699" s="71"/>
    </row>
    <row r="14700" spans="12:12">
      <c r="L14700" s="71"/>
    </row>
    <row r="14701" spans="12:12">
      <c r="L14701" s="71"/>
    </row>
    <row r="14702" spans="12:12">
      <c r="L14702" s="71"/>
    </row>
    <row r="14703" spans="12:12">
      <c r="L14703" s="71"/>
    </row>
    <row r="14704" spans="12:12">
      <c r="L14704" s="71"/>
    </row>
    <row r="14705" spans="12:12">
      <c r="L14705" s="71"/>
    </row>
    <row r="14706" spans="12:12">
      <c r="L14706" s="71"/>
    </row>
    <row r="14707" spans="12:12">
      <c r="L14707" s="71"/>
    </row>
    <row r="14708" spans="12:12">
      <c r="L14708" s="71"/>
    </row>
    <row r="14709" spans="12:12">
      <c r="L14709" s="71"/>
    </row>
    <row r="14710" spans="12:12">
      <c r="L14710" s="71"/>
    </row>
    <row r="14711" spans="12:12">
      <c r="L14711" s="71"/>
    </row>
    <row r="14712" spans="12:12">
      <c r="L14712" s="71"/>
    </row>
    <row r="14713" spans="12:12">
      <c r="L14713" s="71"/>
    </row>
    <row r="14714" spans="12:12">
      <c r="L14714" s="71"/>
    </row>
    <row r="14715" spans="12:12">
      <c r="L14715" s="71"/>
    </row>
    <row r="14716" spans="12:12">
      <c r="L14716" s="71"/>
    </row>
    <row r="14717" spans="12:12">
      <c r="L14717" s="71"/>
    </row>
    <row r="14718" spans="12:12">
      <c r="L14718" s="71"/>
    </row>
    <row r="14719" spans="12:12">
      <c r="L14719" s="71"/>
    </row>
    <row r="14720" spans="12:12">
      <c r="L14720" s="71"/>
    </row>
    <row r="14721" spans="12:12">
      <c r="L14721" s="71"/>
    </row>
    <row r="14722" spans="12:12">
      <c r="L14722" s="71"/>
    </row>
    <row r="14723" spans="12:12">
      <c r="L14723" s="71"/>
    </row>
    <row r="14724" spans="12:12">
      <c r="L14724" s="71"/>
    </row>
    <row r="14725" spans="12:12">
      <c r="L14725" s="71"/>
    </row>
    <row r="14726" spans="12:12">
      <c r="L14726" s="71"/>
    </row>
    <row r="14727" spans="12:12">
      <c r="L14727" s="71"/>
    </row>
    <row r="14728" spans="12:12">
      <c r="L14728" s="71"/>
    </row>
    <row r="14729" spans="12:12">
      <c r="L14729" s="71"/>
    </row>
    <row r="14730" spans="12:12">
      <c r="L14730" s="71"/>
    </row>
    <row r="14731" spans="12:12">
      <c r="L14731" s="71"/>
    </row>
    <row r="14732" spans="12:12">
      <c r="L14732" s="71"/>
    </row>
    <row r="14733" spans="12:12">
      <c r="L14733" s="71"/>
    </row>
    <row r="14734" spans="12:12">
      <c r="L14734" s="71"/>
    </row>
    <row r="14735" spans="12:12">
      <c r="L14735" s="71"/>
    </row>
    <row r="14736" spans="12:12">
      <c r="L14736" s="71"/>
    </row>
    <row r="14737" spans="12:12">
      <c r="L14737" s="71"/>
    </row>
    <row r="14738" spans="12:12">
      <c r="L14738" s="71"/>
    </row>
    <row r="14739" spans="12:12">
      <c r="L14739" s="71"/>
    </row>
    <row r="14740" spans="12:12">
      <c r="L14740" s="71"/>
    </row>
    <row r="14741" spans="12:12">
      <c r="L14741" s="71"/>
    </row>
    <row r="14742" spans="12:12">
      <c r="L14742" s="71"/>
    </row>
    <row r="14743" spans="12:12">
      <c r="L14743" s="71"/>
    </row>
    <row r="14744" spans="12:12">
      <c r="L14744" s="71"/>
    </row>
    <row r="14745" spans="12:12">
      <c r="L14745" s="71"/>
    </row>
    <row r="14746" spans="12:12">
      <c r="L14746" s="71"/>
    </row>
    <row r="14747" spans="12:12">
      <c r="L14747" s="71"/>
    </row>
    <row r="14748" spans="12:12">
      <c r="L14748" s="71"/>
    </row>
    <row r="14749" spans="12:12">
      <c r="L14749" s="71"/>
    </row>
    <row r="14750" spans="12:12">
      <c r="L14750" s="71"/>
    </row>
    <row r="14751" spans="12:12">
      <c r="L14751" s="71"/>
    </row>
    <row r="14752" spans="12:12">
      <c r="L14752" s="71"/>
    </row>
    <row r="14753" spans="12:12">
      <c r="L14753" s="71"/>
    </row>
    <row r="14754" spans="12:12">
      <c r="L14754" s="71"/>
    </row>
    <row r="14755" spans="12:12">
      <c r="L14755" s="71"/>
    </row>
    <row r="14756" spans="12:12">
      <c r="L14756" s="71"/>
    </row>
    <row r="14757" spans="12:12">
      <c r="L14757" s="71"/>
    </row>
    <row r="14758" spans="12:12">
      <c r="L14758" s="71"/>
    </row>
    <row r="14759" spans="12:12">
      <c r="L14759" s="71"/>
    </row>
    <row r="14760" spans="12:12">
      <c r="L14760" s="71"/>
    </row>
    <row r="14761" spans="12:12">
      <c r="L14761" s="71"/>
    </row>
    <row r="14762" spans="12:12">
      <c r="L14762" s="71"/>
    </row>
    <row r="14763" spans="12:12">
      <c r="L14763" s="71"/>
    </row>
    <row r="14764" spans="12:12">
      <c r="L14764" s="71"/>
    </row>
    <row r="14765" spans="12:12">
      <c r="L14765" s="71"/>
    </row>
    <row r="14766" spans="12:12">
      <c r="L14766" s="71"/>
    </row>
    <row r="14767" spans="12:12">
      <c r="L14767" s="71"/>
    </row>
    <row r="14768" spans="12:12">
      <c r="L14768" s="71"/>
    </row>
    <row r="14769" spans="12:12">
      <c r="L14769" s="71"/>
    </row>
    <row r="14770" spans="12:12">
      <c r="L14770" s="71"/>
    </row>
    <row r="14771" spans="12:12">
      <c r="L14771" s="71"/>
    </row>
    <row r="14772" spans="12:12">
      <c r="L14772" s="71"/>
    </row>
    <row r="14773" spans="12:12">
      <c r="L14773" s="71"/>
    </row>
    <row r="14774" spans="12:12">
      <c r="L14774" s="71"/>
    </row>
    <row r="14775" spans="12:12">
      <c r="L14775" s="71"/>
    </row>
    <row r="14776" spans="12:12">
      <c r="L14776" s="71"/>
    </row>
    <row r="14777" spans="12:12">
      <c r="L14777" s="71"/>
    </row>
    <row r="14778" spans="12:12">
      <c r="L14778" s="71"/>
    </row>
    <row r="14779" spans="12:12">
      <c r="L14779" s="71"/>
    </row>
    <row r="14780" spans="12:12">
      <c r="L14780" s="71"/>
    </row>
    <row r="14781" spans="12:12">
      <c r="L14781" s="71"/>
    </row>
    <row r="14782" spans="12:12">
      <c r="L14782" s="71"/>
    </row>
    <row r="14783" spans="12:12">
      <c r="L14783" s="71"/>
    </row>
    <row r="14784" spans="12:12">
      <c r="L14784" s="71"/>
    </row>
    <row r="14785" spans="12:12">
      <c r="L14785" s="71"/>
    </row>
    <row r="14786" spans="12:12">
      <c r="L14786" s="71"/>
    </row>
    <row r="14787" spans="12:12">
      <c r="L14787" s="71"/>
    </row>
    <row r="14788" spans="12:12">
      <c r="L14788" s="71"/>
    </row>
    <row r="14789" spans="12:12">
      <c r="L14789" s="71"/>
    </row>
    <row r="14790" spans="12:12">
      <c r="L14790" s="71"/>
    </row>
    <row r="14791" spans="12:12">
      <c r="L14791" s="71"/>
    </row>
    <row r="14792" spans="12:12">
      <c r="L14792" s="71"/>
    </row>
    <row r="14793" spans="12:12">
      <c r="L14793" s="71"/>
    </row>
    <row r="14794" spans="12:12">
      <c r="L14794" s="71"/>
    </row>
    <row r="14795" spans="12:12">
      <c r="L14795" s="71"/>
    </row>
    <row r="14796" spans="12:12">
      <c r="L14796" s="71"/>
    </row>
    <row r="14797" spans="12:12">
      <c r="L14797" s="71"/>
    </row>
    <row r="14798" spans="12:12">
      <c r="L14798" s="71"/>
    </row>
    <row r="14799" spans="12:12">
      <c r="L14799" s="71"/>
    </row>
    <row r="14800" spans="12:12">
      <c r="L14800" s="71"/>
    </row>
    <row r="14801" spans="12:12">
      <c r="L14801" s="71"/>
    </row>
    <row r="14802" spans="12:12">
      <c r="L14802" s="71"/>
    </row>
    <row r="14803" spans="12:12">
      <c r="L14803" s="71"/>
    </row>
    <row r="14804" spans="12:12">
      <c r="L14804" s="71"/>
    </row>
    <row r="14805" spans="12:12">
      <c r="L14805" s="71"/>
    </row>
    <row r="14806" spans="12:12">
      <c r="L14806" s="71"/>
    </row>
    <row r="14807" spans="12:12">
      <c r="L14807" s="71"/>
    </row>
    <row r="14808" spans="12:12">
      <c r="L14808" s="71"/>
    </row>
    <row r="14809" spans="12:12">
      <c r="L14809" s="71"/>
    </row>
    <row r="14810" spans="12:12">
      <c r="L14810" s="71"/>
    </row>
    <row r="14811" spans="12:12">
      <c r="L14811" s="71"/>
    </row>
    <row r="14812" spans="12:12">
      <c r="L14812" s="71"/>
    </row>
    <row r="14813" spans="12:12">
      <c r="L14813" s="71"/>
    </row>
    <row r="14814" spans="12:12">
      <c r="L14814" s="71"/>
    </row>
    <row r="14815" spans="12:12">
      <c r="L14815" s="71"/>
    </row>
    <row r="14816" spans="12:12">
      <c r="L14816" s="71"/>
    </row>
    <row r="14817" spans="12:12">
      <c r="L14817" s="71"/>
    </row>
    <row r="14818" spans="12:12">
      <c r="L14818" s="71"/>
    </row>
    <row r="14819" spans="12:12">
      <c r="L14819" s="71"/>
    </row>
    <row r="14820" spans="12:12">
      <c r="L14820" s="71"/>
    </row>
    <row r="14821" spans="12:12">
      <c r="L14821" s="71"/>
    </row>
    <row r="14822" spans="12:12">
      <c r="L14822" s="71"/>
    </row>
    <row r="14823" spans="12:12">
      <c r="L14823" s="71"/>
    </row>
    <row r="14824" spans="12:12">
      <c r="L14824" s="71"/>
    </row>
    <row r="14825" spans="12:12">
      <c r="L14825" s="71"/>
    </row>
    <row r="14826" spans="12:12">
      <c r="L14826" s="71"/>
    </row>
    <row r="14827" spans="12:12">
      <c r="L14827" s="71"/>
    </row>
    <row r="14828" spans="12:12">
      <c r="L14828" s="71"/>
    </row>
    <row r="14829" spans="12:12">
      <c r="L14829" s="71"/>
    </row>
    <row r="14830" spans="12:12">
      <c r="L14830" s="71"/>
    </row>
    <row r="14831" spans="12:12">
      <c r="L14831" s="71"/>
    </row>
    <row r="14832" spans="12:12">
      <c r="L14832" s="71"/>
    </row>
    <row r="14833" spans="12:12">
      <c r="L14833" s="71"/>
    </row>
    <row r="14834" spans="12:12">
      <c r="L14834" s="71"/>
    </row>
    <row r="14835" spans="12:12">
      <c r="L14835" s="71"/>
    </row>
    <row r="14836" spans="12:12">
      <c r="L14836" s="71"/>
    </row>
    <row r="14837" spans="12:12">
      <c r="L14837" s="71"/>
    </row>
    <row r="14838" spans="12:12">
      <c r="L14838" s="71"/>
    </row>
    <row r="14839" spans="12:12">
      <c r="L14839" s="71"/>
    </row>
    <row r="14840" spans="12:12">
      <c r="L14840" s="71"/>
    </row>
    <row r="14841" spans="12:12">
      <c r="L14841" s="71"/>
    </row>
    <row r="14842" spans="12:12">
      <c r="L14842" s="71"/>
    </row>
    <row r="14843" spans="12:12">
      <c r="L14843" s="71"/>
    </row>
    <row r="14844" spans="12:12">
      <c r="L14844" s="71"/>
    </row>
    <row r="14845" spans="12:12">
      <c r="L14845" s="71"/>
    </row>
    <row r="14846" spans="12:12">
      <c r="L14846" s="71"/>
    </row>
    <row r="14847" spans="12:12">
      <c r="L14847" s="71"/>
    </row>
    <row r="14848" spans="12:12">
      <c r="L14848" s="71"/>
    </row>
    <row r="14849" spans="12:12">
      <c r="L14849" s="71"/>
    </row>
    <row r="14850" spans="12:12">
      <c r="L14850" s="71"/>
    </row>
    <row r="14851" spans="12:12">
      <c r="L14851" s="71"/>
    </row>
    <row r="14852" spans="12:12">
      <c r="L14852" s="71"/>
    </row>
    <row r="14853" spans="12:12">
      <c r="L14853" s="71"/>
    </row>
    <row r="14854" spans="12:12">
      <c r="L14854" s="71"/>
    </row>
    <row r="14855" spans="12:12">
      <c r="L14855" s="71"/>
    </row>
    <row r="14856" spans="12:12">
      <c r="L14856" s="71"/>
    </row>
    <row r="14857" spans="12:12">
      <c r="L14857" s="71"/>
    </row>
    <row r="14858" spans="12:12">
      <c r="L14858" s="71"/>
    </row>
    <row r="14859" spans="12:12">
      <c r="L14859" s="71"/>
    </row>
    <row r="14860" spans="12:12">
      <c r="L14860" s="71"/>
    </row>
    <row r="14861" spans="12:12">
      <c r="L14861" s="71"/>
    </row>
    <row r="14862" spans="12:12">
      <c r="L14862" s="71"/>
    </row>
    <row r="14863" spans="12:12">
      <c r="L14863" s="71"/>
    </row>
    <row r="14864" spans="12:12">
      <c r="L14864" s="71"/>
    </row>
    <row r="14865" spans="12:12">
      <c r="L14865" s="71"/>
    </row>
    <row r="14866" spans="12:12">
      <c r="L14866" s="71"/>
    </row>
    <row r="14867" spans="12:12">
      <c r="L14867" s="71"/>
    </row>
    <row r="14868" spans="12:12">
      <c r="L14868" s="71"/>
    </row>
    <row r="14869" spans="12:12">
      <c r="L14869" s="71"/>
    </row>
    <row r="14870" spans="12:12">
      <c r="L14870" s="71"/>
    </row>
    <row r="14871" spans="12:12">
      <c r="L14871" s="71"/>
    </row>
    <row r="14872" spans="12:12">
      <c r="L14872" s="71"/>
    </row>
    <row r="14873" spans="12:12">
      <c r="L14873" s="71"/>
    </row>
    <row r="14874" spans="12:12">
      <c r="L14874" s="71"/>
    </row>
    <row r="14875" spans="12:12">
      <c r="L14875" s="71"/>
    </row>
    <row r="14876" spans="12:12">
      <c r="L14876" s="71"/>
    </row>
    <row r="14877" spans="12:12">
      <c r="L14877" s="71"/>
    </row>
    <row r="14878" spans="12:12">
      <c r="L14878" s="71"/>
    </row>
    <row r="14879" spans="12:12">
      <c r="L14879" s="71"/>
    </row>
    <row r="14880" spans="12:12">
      <c r="L14880" s="71"/>
    </row>
    <row r="14881" spans="12:12">
      <c r="L14881" s="71"/>
    </row>
    <row r="14882" spans="12:12">
      <c r="L14882" s="71"/>
    </row>
    <row r="14883" spans="12:12">
      <c r="L14883" s="71"/>
    </row>
    <row r="14884" spans="12:12">
      <c r="L14884" s="71"/>
    </row>
    <row r="14885" spans="12:12">
      <c r="L14885" s="71"/>
    </row>
    <row r="14886" spans="12:12">
      <c r="L14886" s="71"/>
    </row>
    <row r="14887" spans="12:12">
      <c r="L14887" s="71"/>
    </row>
    <row r="14888" spans="12:12">
      <c r="L14888" s="71"/>
    </row>
    <row r="14889" spans="12:12">
      <c r="L14889" s="71"/>
    </row>
    <row r="14890" spans="12:12">
      <c r="L14890" s="71"/>
    </row>
    <row r="14891" spans="12:12">
      <c r="L14891" s="71"/>
    </row>
    <row r="14892" spans="12:12">
      <c r="L14892" s="71"/>
    </row>
    <row r="14893" spans="12:12">
      <c r="L14893" s="71"/>
    </row>
    <row r="14894" spans="12:12">
      <c r="L14894" s="71"/>
    </row>
    <row r="14895" spans="12:12">
      <c r="L14895" s="71"/>
    </row>
    <row r="14896" spans="12:12">
      <c r="L14896" s="71"/>
    </row>
    <row r="14897" spans="12:12">
      <c r="L14897" s="71"/>
    </row>
    <row r="14898" spans="12:12">
      <c r="L14898" s="71"/>
    </row>
    <row r="14899" spans="12:12">
      <c r="L14899" s="71"/>
    </row>
    <row r="14900" spans="12:12">
      <c r="L14900" s="71"/>
    </row>
    <row r="14901" spans="12:12">
      <c r="L14901" s="71"/>
    </row>
    <row r="14902" spans="12:12">
      <c r="L14902" s="71"/>
    </row>
    <row r="14903" spans="12:12">
      <c r="L14903" s="71"/>
    </row>
    <row r="14904" spans="12:12">
      <c r="L14904" s="71"/>
    </row>
    <row r="14905" spans="12:12">
      <c r="L14905" s="71"/>
    </row>
    <row r="14906" spans="12:12">
      <c r="L14906" s="71"/>
    </row>
    <row r="14907" spans="12:12">
      <c r="L14907" s="71"/>
    </row>
    <row r="14908" spans="12:12">
      <c r="L14908" s="71"/>
    </row>
    <row r="14909" spans="12:12">
      <c r="L14909" s="71"/>
    </row>
    <row r="14910" spans="12:12">
      <c r="L14910" s="71"/>
    </row>
    <row r="14911" spans="12:12">
      <c r="L14911" s="71"/>
    </row>
    <row r="14912" spans="12:12">
      <c r="L14912" s="71"/>
    </row>
    <row r="14913" spans="12:12">
      <c r="L14913" s="71"/>
    </row>
    <row r="14914" spans="12:12">
      <c r="L14914" s="71"/>
    </row>
    <row r="14915" spans="12:12">
      <c r="L14915" s="71"/>
    </row>
    <row r="14916" spans="12:12">
      <c r="L14916" s="71"/>
    </row>
    <row r="14917" spans="12:12">
      <c r="L14917" s="71"/>
    </row>
    <row r="14918" spans="12:12">
      <c r="L14918" s="71"/>
    </row>
    <row r="14919" spans="12:12">
      <c r="L14919" s="71"/>
    </row>
    <row r="14920" spans="12:12">
      <c r="L14920" s="71"/>
    </row>
    <row r="14921" spans="12:12">
      <c r="L14921" s="71"/>
    </row>
    <row r="14922" spans="12:12">
      <c r="L14922" s="71"/>
    </row>
    <row r="14923" spans="12:12">
      <c r="L14923" s="71"/>
    </row>
    <row r="14924" spans="12:12">
      <c r="L14924" s="71"/>
    </row>
    <row r="14925" spans="12:12">
      <c r="L14925" s="71"/>
    </row>
    <row r="14926" spans="12:12">
      <c r="L14926" s="71"/>
    </row>
    <row r="14927" spans="12:12">
      <c r="L14927" s="71"/>
    </row>
    <row r="14928" spans="12:12">
      <c r="L14928" s="71"/>
    </row>
    <row r="14929" spans="12:12">
      <c r="L14929" s="71"/>
    </row>
    <row r="14930" spans="12:12">
      <c r="L14930" s="71"/>
    </row>
    <row r="14931" spans="12:12">
      <c r="L14931" s="71"/>
    </row>
    <row r="14932" spans="12:12">
      <c r="L14932" s="71"/>
    </row>
    <row r="14933" spans="12:12">
      <c r="L14933" s="71"/>
    </row>
    <row r="14934" spans="12:12">
      <c r="L14934" s="71"/>
    </row>
    <row r="14935" spans="12:12">
      <c r="L14935" s="71"/>
    </row>
    <row r="14936" spans="12:12">
      <c r="L14936" s="71"/>
    </row>
    <row r="14937" spans="12:12">
      <c r="L14937" s="71"/>
    </row>
    <row r="14938" spans="12:12">
      <c r="L14938" s="71"/>
    </row>
    <row r="14939" spans="12:12">
      <c r="L14939" s="71"/>
    </row>
    <row r="14940" spans="12:12">
      <c r="L14940" s="71"/>
    </row>
    <row r="14941" spans="12:12">
      <c r="L14941" s="71"/>
    </row>
    <row r="14942" spans="12:12">
      <c r="L14942" s="71"/>
    </row>
    <row r="14943" spans="12:12">
      <c r="L14943" s="71"/>
    </row>
    <row r="14944" spans="12:12">
      <c r="L14944" s="71"/>
    </row>
    <row r="14945" spans="12:12">
      <c r="L14945" s="71"/>
    </row>
    <row r="14946" spans="12:12">
      <c r="L14946" s="71"/>
    </row>
    <row r="14947" spans="12:12">
      <c r="L14947" s="71"/>
    </row>
    <row r="14948" spans="12:12">
      <c r="L14948" s="71"/>
    </row>
    <row r="14949" spans="12:12">
      <c r="L14949" s="71"/>
    </row>
    <row r="14950" spans="12:12">
      <c r="L14950" s="71"/>
    </row>
    <row r="14951" spans="12:12">
      <c r="L14951" s="71"/>
    </row>
    <row r="14952" spans="12:12">
      <c r="L14952" s="71"/>
    </row>
    <row r="14953" spans="12:12">
      <c r="L14953" s="71"/>
    </row>
    <row r="14954" spans="12:12">
      <c r="L14954" s="71"/>
    </row>
    <row r="14955" spans="12:12">
      <c r="L14955" s="71"/>
    </row>
    <row r="14956" spans="12:12">
      <c r="L14956" s="71"/>
    </row>
    <row r="14957" spans="12:12">
      <c r="L14957" s="71"/>
    </row>
    <row r="14958" spans="12:12">
      <c r="L14958" s="71"/>
    </row>
    <row r="14959" spans="12:12">
      <c r="L14959" s="71"/>
    </row>
    <row r="14960" spans="12:12">
      <c r="L14960" s="71"/>
    </row>
    <row r="14961" spans="12:12">
      <c r="L14961" s="71"/>
    </row>
    <row r="14962" spans="12:12">
      <c r="L14962" s="71"/>
    </row>
    <row r="14963" spans="12:12">
      <c r="L14963" s="71"/>
    </row>
    <row r="14964" spans="12:12">
      <c r="L14964" s="71"/>
    </row>
    <row r="14965" spans="12:12">
      <c r="L14965" s="71"/>
    </row>
    <row r="14966" spans="12:12">
      <c r="L14966" s="71"/>
    </row>
    <row r="14967" spans="12:12">
      <c r="L14967" s="71"/>
    </row>
    <row r="14968" spans="12:12">
      <c r="L14968" s="71"/>
    </row>
    <row r="14969" spans="12:12">
      <c r="L14969" s="71"/>
    </row>
    <row r="14970" spans="12:12">
      <c r="L14970" s="71"/>
    </row>
    <row r="14971" spans="12:12">
      <c r="L14971" s="71"/>
    </row>
    <row r="14972" spans="12:12">
      <c r="L14972" s="71"/>
    </row>
    <row r="14973" spans="12:12">
      <c r="L14973" s="71"/>
    </row>
    <row r="14974" spans="12:12">
      <c r="L14974" s="71"/>
    </row>
    <row r="14975" spans="12:12">
      <c r="L14975" s="71"/>
    </row>
    <row r="14976" spans="12:12">
      <c r="L14976" s="71"/>
    </row>
    <row r="14977" spans="12:12">
      <c r="L14977" s="71"/>
    </row>
    <row r="14978" spans="12:12">
      <c r="L14978" s="71"/>
    </row>
    <row r="14979" spans="12:12">
      <c r="L14979" s="71"/>
    </row>
    <row r="14980" spans="12:12">
      <c r="L14980" s="71"/>
    </row>
    <row r="14981" spans="12:12">
      <c r="L14981" s="71"/>
    </row>
    <row r="14982" spans="12:12">
      <c r="L14982" s="71"/>
    </row>
    <row r="14983" spans="12:12">
      <c r="L14983" s="71"/>
    </row>
    <row r="14984" spans="12:12">
      <c r="L14984" s="71"/>
    </row>
    <row r="14985" spans="12:12">
      <c r="L14985" s="71"/>
    </row>
    <row r="14986" spans="12:12">
      <c r="L14986" s="71"/>
    </row>
    <row r="14987" spans="12:12">
      <c r="L14987" s="71"/>
    </row>
    <row r="14988" spans="12:12">
      <c r="L14988" s="71"/>
    </row>
    <row r="14989" spans="12:12">
      <c r="L14989" s="71"/>
    </row>
    <row r="14990" spans="12:12">
      <c r="L14990" s="71"/>
    </row>
    <row r="14991" spans="12:12">
      <c r="L14991" s="71"/>
    </row>
    <row r="14992" spans="12:12">
      <c r="L14992" s="71"/>
    </row>
    <row r="14993" spans="12:12">
      <c r="L14993" s="71"/>
    </row>
    <row r="14994" spans="12:12">
      <c r="L14994" s="71"/>
    </row>
    <row r="14995" spans="12:12">
      <c r="L14995" s="71"/>
    </row>
    <row r="14996" spans="12:12">
      <c r="L14996" s="71"/>
    </row>
    <row r="14997" spans="12:12">
      <c r="L14997" s="71"/>
    </row>
    <row r="14998" spans="12:12">
      <c r="L14998" s="71"/>
    </row>
    <row r="14999" spans="12:12">
      <c r="L14999" s="71"/>
    </row>
    <row r="15000" spans="12:12">
      <c r="L15000" s="71"/>
    </row>
    <row r="15001" spans="12:12">
      <c r="L15001" s="71"/>
    </row>
    <row r="15002" spans="12:12">
      <c r="L15002" s="71"/>
    </row>
    <row r="15003" spans="12:12">
      <c r="L15003" s="71"/>
    </row>
    <row r="15004" spans="12:12">
      <c r="L15004" s="71"/>
    </row>
    <row r="15005" spans="12:12">
      <c r="L15005" s="71"/>
    </row>
    <row r="15006" spans="12:12">
      <c r="L15006" s="71"/>
    </row>
    <row r="15007" spans="12:12">
      <c r="L15007" s="71"/>
    </row>
    <row r="15008" spans="12:12">
      <c r="L15008" s="71"/>
    </row>
    <row r="15009" spans="12:12">
      <c r="L15009" s="71"/>
    </row>
    <row r="15010" spans="12:12">
      <c r="L15010" s="71"/>
    </row>
    <row r="15011" spans="12:12">
      <c r="L15011" s="71"/>
    </row>
    <row r="15012" spans="12:12">
      <c r="L15012" s="71"/>
    </row>
    <row r="15013" spans="12:12">
      <c r="L15013" s="71"/>
    </row>
    <row r="15014" spans="12:12">
      <c r="L15014" s="71"/>
    </row>
    <row r="15015" spans="12:12">
      <c r="L15015" s="71"/>
    </row>
    <row r="15016" spans="12:12">
      <c r="L15016" s="71"/>
    </row>
    <row r="15017" spans="12:12">
      <c r="L15017" s="71"/>
    </row>
    <row r="15018" spans="12:12">
      <c r="L15018" s="71"/>
    </row>
    <row r="15019" spans="12:12">
      <c r="L15019" s="71"/>
    </row>
    <row r="15020" spans="12:12">
      <c r="L15020" s="71"/>
    </row>
    <row r="15021" spans="12:12">
      <c r="L15021" s="71"/>
    </row>
    <row r="15022" spans="12:12">
      <c r="L15022" s="71"/>
    </row>
    <row r="15023" spans="12:12">
      <c r="L15023" s="71"/>
    </row>
    <row r="15024" spans="12:12">
      <c r="L15024" s="71"/>
    </row>
    <row r="15025" spans="12:12">
      <c r="L15025" s="71"/>
    </row>
    <row r="15026" spans="12:12">
      <c r="L15026" s="71"/>
    </row>
    <row r="15027" spans="12:12">
      <c r="L15027" s="71"/>
    </row>
    <row r="15028" spans="12:12">
      <c r="L15028" s="71"/>
    </row>
    <row r="15029" spans="12:12">
      <c r="L15029" s="71"/>
    </row>
    <row r="15030" spans="12:12">
      <c r="L15030" s="71"/>
    </row>
    <row r="15031" spans="12:12">
      <c r="L15031" s="71"/>
    </row>
    <row r="15032" spans="12:12">
      <c r="L15032" s="71"/>
    </row>
    <row r="15033" spans="12:12">
      <c r="L15033" s="71"/>
    </row>
    <row r="15034" spans="12:12">
      <c r="L15034" s="71"/>
    </row>
    <row r="15035" spans="12:12">
      <c r="L15035" s="71"/>
    </row>
    <row r="15036" spans="12:12">
      <c r="L15036" s="71"/>
    </row>
    <row r="15037" spans="12:12">
      <c r="L15037" s="71"/>
    </row>
    <row r="15038" spans="12:12">
      <c r="L15038" s="71"/>
    </row>
    <row r="15039" spans="12:12">
      <c r="L15039" s="71"/>
    </row>
    <row r="15040" spans="12:12">
      <c r="L15040" s="71"/>
    </row>
    <row r="15041" spans="12:12">
      <c r="L15041" s="71"/>
    </row>
    <row r="15042" spans="12:12">
      <c r="L15042" s="71"/>
    </row>
    <row r="15043" spans="12:12">
      <c r="L15043" s="71"/>
    </row>
    <row r="15044" spans="12:12">
      <c r="L15044" s="71"/>
    </row>
    <row r="15045" spans="12:12">
      <c r="L15045" s="71"/>
    </row>
    <row r="15046" spans="12:12">
      <c r="L15046" s="71"/>
    </row>
    <row r="15047" spans="12:12">
      <c r="L15047" s="71"/>
    </row>
    <row r="15048" spans="12:12">
      <c r="L15048" s="71"/>
    </row>
    <row r="15049" spans="12:12">
      <c r="L15049" s="71"/>
    </row>
    <row r="15050" spans="12:12">
      <c r="L15050" s="71"/>
    </row>
    <row r="15051" spans="12:12">
      <c r="L15051" s="71"/>
    </row>
    <row r="15052" spans="12:12">
      <c r="L15052" s="71"/>
    </row>
    <row r="15053" spans="12:12">
      <c r="L15053" s="71"/>
    </row>
    <row r="15054" spans="12:12">
      <c r="L15054" s="71"/>
    </row>
    <row r="15055" spans="12:12">
      <c r="L15055" s="71"/>
    </row>
    <row r="15056" spans="12:12">
      <c r="L15056" s="71"/>
    </row>
    <row r="15057" spans="12:12">
      <c r="L15057" s="71"/>
    </row>
    <row r="15058" spans="12:12">
      <c r="L15058" s="71"/>
    </row>
    <row r="15059" spans="12:12">
      <c r="L15059" s="71"/>
    </row>
    <row r="15060" spans="12:12">
      <c r="L15060" s="71"/>
    </row>
    <row r="15061" spans="12:12">
      <c r="L15061" s="71"/>
    </row>
    <row r="15062" spans="12:12">
      <c r="L15062" s="71"/>
    </row>
    <row r="15063" spans="12:12">
      <c r="L15063" s="71"/>
    </row>
    <row r="15064" spans="12:12">
      <c r="L15064" s="71"/>
    </row>
    <row r="15065" spans="12:12">
      <c r="L15065" s="71"/>
    </row>
    <row r="15066" spans="12:12">
      <c r="L15066" s="71"/>
    </row>
    <row r="15067" spans="12:12">
      <c r="L15067" s="71"/>
    </row>
    <row r="15068" spans="12:12">
      <c r="L15068" s="71"/>
    </row>
    <row r="15069" spans="12:12">
      <c r="L15069" s="71"/>
    </row>
    <row r="15070" spans="12:12">
      <c r="L15070" s="71"/>
    </row>
    <row r="15071" spans="12:12">
      <c r="L15071" s="71"/>
    </row>
    <row r="15072" spans="12:12">
      <c r="L15072" s="71"/>
    </row>
    <row r="15073" spans="12:12">
      <c r="L15073" s="71"/>
    </row>
    <row r="15074" spans="12:12">
      <c r="L15074" s="71"/>
    </row>
    <row r="15075" spans="12:12">
      <c r="L15075" s="71"/>
    </row>
    <row r="15076" spans="12:12">
      <c r="L15076" s="71"/>
    </row>
    <row r="15077" spans="12:12">
      <c r="L15077" s="71"/>
    </row>
    <row r="15078" spans="12:12">
      <c r="L15078" s="71"/>
    </row>
    <row r="15079" spans="12:12">
      <c r="L15079" s="71"/>
    </row>
    <row r="15080" spans="12:12">
      <c r="L15080" s="71"/>
    </row>
    <row r="15081" spans="12:12">
      <c r="L15081" s="71"/>
    </row>
    <row r="15082" spans="12:12">
      <c r="L15082" s="71"/>
    </row>
    <row r="15083" spans="12:12">
      <c r="L15083" s="71"/>
    </row>
    <row r="15084" spans="12:12">
      <c r="L15084" s="71"/>
    </row>
    <row r="15085" spans="12:12">
      <c r="L15085" s="71"/>
    </row>
    <row r="15086" spans="12:12">
      <c r="L15086" s="71"/>
    </row>
    <row r="15087" spans="12:12">
      <c r="L15087" s="71"/>
    </row>
    <row r="15088" spans="12:12">
      <c r="L15088" s="71"/>
    </row>
    <row r="15089" spans="12:12">
      <c r="L15089" s="71"/>
    </row>
    <row r="15090" spans="12:12">
      <c r="L15090" s="71"/>
    </row>
    <row r="15091" spans="12:12">
      <c r="L15091" s="71"/>
    </row>
    <row r="15092" spans="12:12">
      <c r="L15092" s="71"/>
    </row>
    <row r="15093" spans="12:12">
      <c r="L15093" s="71"/>
    </row>
    <row r="15094" spans="12:12">
      <c r="L15094" s="71"/>
    </row>
    <row r="15095" spans="12:12">
      <c r="L15095" s="71"/>
    </row>
    <row r="15096" spans="12:12">
      <c r="L15096" s="71"/>
    </row>
    <row r="15097" spans="12:12">
      <c r="L15097" s="71"/>
    </row>
    <row r="15098" spans="12:12">
      <c r="L15098" s="71"/>
    </row>
    <row r="15099" spans="12:12">
      <c r="L15099" s="71"/>
    </row>
    <row r="15100" spans="12:12">
      <c r="L15100" s="71"/>
    </row>
    <row r="15101" spans="12:12">
      <c r="L15101" s="71"/>
    </row>
    <row r="15102" spans="12:12">
      <c r="L15102" s="71"/>
    </row>
    <row r="15103" spans="12:12">
      <c r="L15103" s="71"/>
    </row>
    <row r="15104" spans="12:12">
      <c r="L15104" s="71"/>
    </row>
    <row r="15105" spans="12:12">
      <c r="L15105" s="71"/>
    </row>
    <row r="15106" spans="12:12">
      <c r="L15106" s="71"/>
    </row>
    <row r="15107" spans="12:12">
      <c r="L15107" s="71"/>
    </row>
    <row r="15108" spans="12:12">
      <c r="L15108" s="71"/>
    </row>
    <row r="15109" spans="12:12">
      <c r="L15109" s="71"/>
    </row>
    <row r="15110" spans="12:12">
      <c r="L15110" s="71"/>
    </row>
    <row r="15111" spans="12:12">
      <c r="L15111" s="71"/>
    </row>
    <row r="15112" spans="12:12">
      <c r="L15112" s="71"/>
    </row>
    <row r="15113" spans="12:12">
      <c r="L15113" s="71"/>
    </row>
    <row r="15114" spans="12:12">
      <c r="L15114" s="71"/>
    </row>
    <row r="15115" spans="12:12">
      <c r="L15115" s="71"/>
    </row>
    <row r="15116" spans="12:12">
      <c r="L15116" s="71"/>
    </row>
    <row r="15117" spans="12:12">
      <c r="L15117" s="71"/>
    </row>
    <row r="15118" spans="12:12">
      <c r="L15118" s="71"/>
    </row>
    <row r="15119" spans="12:12">
      <c r="L15119" s="71"/>
    </row>
    <row r="15120" spans="12:12">
      <c r="L15120" s="71"/>
    </row>
    <row r="15121" spans="12:12">
      <c r="L15121" s="71"/>
    </row>
    <row r="15122" spans="12:12">
      <c r="L15122" s="71"/>
    </row>
    <row r="15123" spans="12:12">
      <c r="L15123" s="71"/>
    </row>
    <row r="15124" spans="12:12">
      <c r="L15124" s="71"/>
    </row>
    <row r="15125" spans="12:12">
      <c r="L15125" s="71"/>
    </row>
    <row r="15126" spans="12:12">
      <c r="L15126" s="71"/>
    </row>
    <row r="15127" spans="12:12">
      <c r="L15127" s="71"/>
    </row>
    <row r="15128" spans="12:12">
      <c r="L15128" s="71"/>
    </row>
    <row r="15129" spans="12:12">
      <c r="L15129" s="71"/>
    </row>
    <row r="15130" spans="12:12">
      <c r="L15130" s="71"/>
    </row>
    <row r="15131" spans="12:12">
      <c r="L15131" s="71"/>
    </row>
    <row r="15132" spans="12:12">
      <c r="L15132" s="71"/>
    </row>
    <row r="15133" spans="12:12">
      <c r="L15133" s="71"/>
    </row>
    <row r="15134" spans="12:12">
      <c r="L15134" s="71"/>
    </row>
    <row r="15135" spans="12:12">
      <c r="L15135" s="71"/>
    </row>
    <row r="15136" spans="12:12">
      <c r="L15136" s="71"/>
    </row>
    <row r="15137" spans="12:12">
      <c r="L15137" s="71"/>
    </row>
    <row r="15138" spans="12:12">
      <c r="L15138" s="71"/>
    </row>
    <row r="15139" spans="12:12">
      <c r="L15139" s="71"/>
    </row>
    <row r="15140" spans="12:12">
      <c r="L15140" s="71"/>
    </row>
    <row r="15141" spans="12:12">
      <c r="L15141" s="71"/>
    </row>
    <row r="15142" spans="12:12">
      <c r="L15142" s="71"/>
    </row>
    <row r="15143" spans="12:12">
      <c r="L15143" s="71"/>
    </row>
    <row r="15144" spans="12:12">
      <c r="L15144" s="71"/>
    </row>
    <row r="15145" spans="12:12">
      <c r="L15145" s="71"/>
    </row>
    <row r="15146" spans="12:12">
      <c r="L15146" s="71"/>
    </row>
    <row r="15147" spans="12:12">
      <c r="L15147" s="71"/>
    </row>
    <row r="15148" spans="12:12">
      <c r="L15148" s="71"/>
    </row>
    <row r="15149" spans="12:12">
      <c r="L15149" s="71"/>
    </row>
    <row r="15150" spans="12:12">
      <c r="L15150" s="71"/>
    </row>
    <row r="15151" spans="12:12">
      <c r="L15151" s="71"/>
    </row>
    <row r="15152" spans="12:12">
      <c r="L15152" s="71"/>
    </row>
    <row r="15153" spans="12:12">
      <c r="L15153" s="71"/>
    </row>
    <row r="15154" spans="12:12">
      <c r="L15154" s="71"/>
    </row>
    <row r="15155" spans="12:12">
      <c r="L15155" s="71"/>
    </row>
    <row r="15156" spans="12:12">
      <c r="L15156" s="71"/>
    </row>
    <row r="15157" spans="12:12">
      <c r="L15157" s="71"/>
    </row>
    <row r="15158" spans="12:12">
      <c r="L15158" s="71"/>
    </row>
    <row r="15159" spans="12:12">
      <c r="L15159" s="71"/>
    </row>
    <row r="15160" spans="12:12">
      <c r="L15160" s="71"/>
    </row>
    <row r="15161" spans="12:12">
      <c r="L15161" s="71"/>
    </row>
    <row r="15162" spans="12:12">
      <c r="L15162" s="71"/>
    </row>
    <row r="15163" spans="12:12">
      <c r="L15163" s="71"/>
    </row>
    <row r="15164" spans="12:12">
      <c r="L15164" s="71"/>
    </row>
    <row r="15165" spans="12:12">
      <c r="L15165" s="71"/>
    </row>
    <row r="15166" spans="12:12">
      <c r="L15166" s="71"/>
    </row>
    <row r="15167" spans="12:12">
      <c r="L15167" s="71"/>
    </row>
    <row r="15168" spans="12:12">
      <c r="L15168" s="71"/>
    </row>
    <row r="15169" spans="12:12">
      <c r="L15169" s="71"/>
    </row>
    <row r="15170" spans="12:12">
      <c r="L15170" s="71"/>
    </row>
    <row r="15171" spans="12:12">
      <c r="L15171" s="71"/>
    </row>
    <row r="15172" spans="12:12">
      <c r="L15172" s="71"/>
    </row>
    <row r="15173" spans="12:12">
      <c r="L15173" s="71"/>
    </row>
    <row r="15174" spans="12:12">
      <c r="L15174" s="71"/>
    </row>
    <row r="15175" spans="12:12">
      <c r="L15175" s="71"/>
    </row>
    <row r="15176" spans="12:12">
      <c r="L15176" s="71"/>
    </row>
    <row r="15177" spans="12:12">
      <c r="L15177" s="71"/>
    </row>
    <row r="15178" spans="12:12">
      <c r="L15178" s="71"/>
    </row>
    <row r="15179" spans="12:12">
      <c r="L15179" s="71"/>
    </row>
    <row r="15180" spans="12:12">
      <c r="L15180" s="71"/>
    </row>
    <row r="15181" spans="12:12">
      <c r="L15181" s="71"/>
    </row>
    <row r="15182" spans="12:12">
      <c r="L15182" s="71"/>
    </row>
    <row r="15183" spans="12:12">
      <c r="L15183" s="71"/>
    </row>
    <row r="15184" spans="12:12">
      <c r="L15184" s="71"/>
    </row>
    <row r="15185" spans="12:12">
      <c r="L15185" s="71"/>
    </row>
    <row r="15186" spans="12:12">
      <c r="L15186" s="71"/>
    </row>
    <row r="15187" spans="12:12">
      <c r="L15187" s="71"/>
    </row>
    <row r="15188" spans="12:12">
      <c r="L15188" s="71"/>
    </row>
    <row r="15189" spans="12:12">
      <c r="L15189" s="71"/>
    </row>
    <row r="15190" spans="12:12">
      <c r="L15190" s="71"/>
    </row>
    <row r="15191" spans="12:12">
      <c r="L15191" s="71"/>
    </row>
    <row r="15192" spans="12:12">
      <c r="L15192" s="71"/>
    </row>
    <row r="15193" spans="12:12">
      <c r="L15193" s="71"/>
    </row>
    <row r="15194" spans="12:12">
      <c r="L15194" s="71"/>
    </row>
    <row r="15195" spans="12:12">
      <c r="L15195" s="71"/>
    </row>
    <row r="15196" spans="12:12">
      <c r="L15196" s="71"/>
    </row>
    <row r="15197" spans="12:12">
      <c r="L15197" s="71"/>
    </row>
    <row r="15198" spans="12:12">
      <c r="L15198" s="71"/>
    </row>
    <row r="15199" spans="12:12">
      <c r="L15199" s="71"/>
    </row>
    <row r="15200" spans="12:12">
      <c r="L15200" s="71"/>
    </row>
    <row r="15201" spans="12:12">
      <c r="L15201" s="71"/>
    </row>
    <row r="15202" spans="12:12">
      <c r="L15202" s="71"/>
    </row>
    <row r="15203" spans="12:12">
      <c r="L15203" s="71"/>
    </row>
    <row r="15204" spans="12:12">
      <c r="L15204" s="71"/>
    </row>
    <row r="15205" spans="12:12">
      <c r="L15205" s="71"/>
    </row>
    <row r="15206" spans="12:12">
      <c r="L15206" s="71"/>
    </row>
    <row r="15207" spans="12:12">
      <c r="L15207" s="71"/>
    </row>
    <row r="15208" spans="12:12">
      <c r="L15208" s="71"/>
    </row>
    <row r="15209" spans="12:12">
      <c r="L15209" s="71"/>
    </row>
    <row r="15210" spans="12:12">
      <c r="L15210" s="71"/>
    </row>
    <row r="15211" spans="12:12">
      <c r="L15211" s="71"/>
    </row>
    <row r="15212" spans="12:12">
      <c r="L15212" s="71"/>
    </row>
    <row r="15213" spans="12:12">
      <c r="L15213" s="71"/>
    </row>
    <row r="15214" spans="12:12">
      <c r="L15214" s="71"/>
    </row>
    <row r="15215" spans="12:12">
      <c r="L15215" s="71"/>
    </row>
    <row r="15216" spans="12:12">
      <c r="L15216" s="71"/>
    </row>
    <row r="15217" spans="12:12">
      <c r="L15217" s="71"/>
    </row>
    <row r="15218" spans="12:12">
      <c r="L15218" s="71"/>
    </row>
    <row r="15219" spans="12:12">
      <c r="L15219" s="71"/>
    </row>
    <row r="15220" spans="12:12">
      <c r="L15220" s="71"/>
    </row>
    <row r="15221" spans="12:12">
      <c r="L15221" s="71"/>
    </row>
    <row r="15222" spans="12:12">
      <c r="L15222" s="71"/>
    </row>
    <row r="15223" spans="12:12">
      <c r="L15223" s="71"/>
    </row>
    <row r="15224" spans="12:12">
      <c r="L15224" s="71"/>
    </row>
    <row r="15225" spans="12:12">
      <c r="L15225" s="71"/>
    </row>
    <row r="15226" spans="12:12">
      <c r="L15226" s="71"/>
    </row>
    <row r="15227" spans="12:12">
      <c r="L15227" s="71"/>
    </row>
    <row r="15228" spans="12:12">
      <c r="L15228" s="71"/>
    </row>
    <row r="15229" spans="12:12">
      <c r="L15229" s="71"/>
    </row>
    <row r="15230" spans="12:12">
      <c r="L15230" s="71"/>
    </row>
    <row r="15231" spans="12:12">
      <c r="L15231" s="71"/>
    </row>
    <row r="15232" spans="12:12">
      <c r="L15232" s="71"/>
    </row>
    <row r="15233" spans="12:12">
      <c r="L15233" s="71"/>
    </row>
    <row r="15234" spans="12:12">
      <c r="L15234" s="71"/>
    </row>
    <row r="15235" spans="12:12">
      <c r="L15235" s="71"/>
    </row>
    <row r="15236" spans="12:12">
      <c r="L15236" s="71"/>
    </row>
    <row r="15237" spans="12:12">
      <c r="L15237" s="71"/>
    </row>
    <row r="15238" spans="12:12">
      <c r="L15238" s="71"/>
    </row>
    <row r="15239" spans="12:12">
      <c r="L15239" s="71"/>
    </row>
    <row r="15240" spans="12:12">
      <c r="L15240" s="71"/>
    </row>
    <row r="15241" spans="12:12">
      <c r="L15241" s="71"/>
    </row>
    <row r="15242" spans="12:12">
      <c r="L15242" s="71"/>
    </row>
    <row r="15243" spans="12:12">
      <c r="L15243" s="71"/>
    </row>
    <row r="15244" spans="12:12">
      <c r="L15244" s="71"/>
    </row>
    <row r="15245" spans="12:12">
      <c r="L15245" s="71"/>
    </row>
    <row r="15246" spans="12:12">
      <c r="L15246" s="71"/>
    </row>
    <row r="15247" spans="12:12">
      <c r="L15247" s="71"/>
    </row>
    <row r="15248" spans="12:12">
      <c r="L15248" s="71"/>
    </row>
    <row r="15249" spans="12:12">
      <c r="L15249" s="71"/>
    </row>
    <row r="15250" spans="12:12">
      <c r="L15250" s="71"/>
    </row>
    <row r="15251" spans="12:12">
      <c r="L15251" s="71"/>
    </row>
    <row r="15252" spans="12:12">
      <c r="L15252" s="71"/>
    </row>
    <row r="15253" spans="12:12">
      <c r="L15253" s="71"/>
    </row>
    <row r="15254" spans="12:12">
      <c r="L15254" s="71"/>
    </row>
    <row r="15255" spans="12:12">
      <c r="L15255" s="71"/>
    </row>
    <row r="15256" spans="12:12">
      <c r="L15256" s="71"/>
    </row>
    <row r="15257" spans="12:12">
      <c r="L15257" s="71"/>
    </row>
    <row r="15258" spans="12:12">
      <c r="L15258" s="71"/>
    </row>
    <row r="15259" spans="12:12">
      <c r="L15259" s="71"/>
    </row>
    <row r="15260" spans="12:12">
      <c r="L15260" s="71"/>
    </row>
    <row r="15261" spans="12:12">
      <c r="L15261" s="71"/>
    </row>
    <row r="15262" spans="12:12">
      <c r="L15262" s="71"/>
    </row>
    <row r="15263" spans="12:12">
      <c r="L15263" s="71"/>
    </row>
    <row r="15264" spans="12:12">
      <c r="L15264" s="71"/>
    </row>
    <row r="15265" spans="12:12">
      <c r="L15265" s="71"/>
    </row>
    <row r="15266" spans="12:12">
      <c r="L15266" s="71"/>
    </row>
    <row r="15267" spans="12:12">
      <c r="L15267" s="71"/>
    </row>
    <row r="15268" spans="12:12">
      <c r="L15268" s="71"/>
    </row>
    <row r="15269" spans="12:12">
      <c r="L15269" s="71"/>
    </row>
    <row r="15270" spans="12:12">
      <c r="L15270" s="71"/>
    </row>
    <row r="15271" spans="12:12">
      <c r="L15271" s="71"/>
    </row>
    <row r="15272" spans="12:12">
      <c r="L15272" s="71"/>
    </row>
    <row r="15273" spans="12:12">
      <c r="L15273" s="71"/>
    </row>
    <row r="15274" spans="12:12">
      <c r="L15274" s="71"/>
    </row>
    <row r="15275" spans="12:12">
      <c r="L15275" s="71"/>
    </row>
    <row r="15276" spans="12:12">
      <c r="L15276" s="71"/>
    </row>
    <row r="15277" spans="12:12">
      <c r="L15277" s="71"/>
    </row>
    <row r="15278" spans="12:12">
      <c r="L15278" s="71"/>
    </row>
    <row r="15279" spans="12:12">
      <c r="L15279" s="71"/>
    </row>
    <row r="15280" spans="12:12">
      <c r="L15280" s="71"/>
    </row>
    <row r="15281" spans="12:12">
      <c r="L15281" s="71"/>
    </row>
    <row r="15282" spans="12:12">
      <c r="L15282" s="71"/>
    </row>
    <row r="15283" spans="12:12">
      <c r="L15283" s="71"/>
    </row>
    <row r="15284" spans="12:12">
      <c r="L15284" s="71"/>
    </row>
    <row r="15285" spans="12:12">
      <c r="L15285" s="71"/>
    </row>
    <row r="15286" spans="12:12">
      <c r="L15286" s="71"/>
    </row>
    <row r="15287" spans="12:12">
      <c r="L15287" s="71"/>
    </row>
    <row r="15288" spans="12:12">
      <c r="L15288" s="71"/>
    </row>
    <row r="15289" spans="12:12">
      <c r="L15289" s="71"/>
    </row>
    <row r="15290" spans="12:12">
      <c r="L15290" s="71"/>
    </row>
    <row r="15291" spans="12:12">
      <c r="L15291" s="71"/>
    </row>
    <row r="15292" spans="12:12">
      <c r="L15292" s="71"/>
    </row>
    <row r="15293" spans="12:12">
      <c r="L15293" s="71"/>
    </row>
    <row r="15294" spans="12:12">
      <c r="L15294" s="71"/>
    </row>
    <row r="15295" spans="12:12">
      <c r="L15295" s="71"/>
    </row>
    <row r="15296" spans="12:12">
      <c r="L15296" s="71"/>
    </row>
    <row r="15297" spans="12:12">
      <c r="L15297" s="71"/>
    </row>
    <row r="15298" spans="12:12">
      <c r="L15298" s="71"/>
    </row>
    <row r="15299" spans="12:12">
      <c r="L15299" s="71"/>
    </row>
    <row r="15300" spans="12:12">
      <c r="L15300" s="71"/>
    </row>
    <row r="15301" spans="12:12">
      <c r="L15301" s="71"/>
    </row>
    <row r="15302" spans="12:12">
      <c r="L15302" s="71"/>
    </row>
    <row r="15303" spans="12:12">
      <c r="L15303" s="71"/>
    </row>
    <row r="15304" spans="12:12">
      <c r="L15304" s="71"/>
    </row>
    <row r="15305" spans="12:12">
      <c r="L15305" s="71"/>
    </row>
    <row r="15306" spans="12:12">
      <c r="L15306" s="71"/>
    </row>
    <row r="15307" spans="12:12">
      <c r="L15307" s="71"/>
    </row>
    <row r="15308" spans="12:12">
      <c r="L15308" s="71"/>
    </row>
    <row r="15309" spans="12:12">
      <c r="L15309" s="71"/>
    </row>
    <row r="15310" spans="12:12">
      <c r="L15310" s="71"/>
    </row>
    <row r="15311" spans="12:12">
      <c r="L15311" s="71"/>
    </row>
    <row r="15312" spans="12:12">
      <c r="L15312" s="71"/>
    </row>
    <row r="15313" spans="12:12">
      <c r="L15313" s="71"/>
    </row>
    <row r="15314" spans="12:12">
      <c r="L15314" s="71"/>
    </row>
    <row r="15315" spans="12:12">
      <c r="L15315" s="71"/>
    </row>
    <row r="15316" spans="12:12">
      <c r="L15316" s="71"/>
    </row>
    <row r="15317" spans="12:12">
      <c r="L15317" s="71"/>
    </row>
    <row r="15318" spans="12:12">
      <c r="L15318" s="71"/>
    </row>
    <row r="15319" spans="12:12">
      <c r="L15319" s="71"/>
    </row>
    <row r="15320" spans="12:12">
      <c r="L15320" s="71"/>
    </row>
    <row r="15321" spans="12:12">
      <c r="L15321" s="71"/>
    </row>
    <row r="15322" spans="12:12">
      <c r="L15322" s="71"/>
    </row>
    <row r="15323" spans="12:12">
      <c r="L15323" s="71"/>
    </row>
    <row r="15324" spans="12:12">
      <c r="L15324" s="71"/>
    </row>
    <row r="15325" spans="12:12">
      <c r="L15325" s="71"/>
    </row>
    <row r="15326" spans="12:12">
      <c r="L15326" s="71"/>
    </row>
    <row r="15327" spans="12:12">
      <c r="L15327" s="71"/>
    </row>
    <row r="15328" spans="12:12">
      <c r="L15328" s="71"/>
    </row>
    <row r="15329" spans="12:12">
      <c r="L15329" s="71"/>
    </row>
    <row r="15330" spans="12:12">
      <c r="L15330" s="71"/>
    </row>
    <row r="15331" spans="12:12">
      <c r="L15331" s="71"/>
    </row>
    <row r="15332" spans="12:12">
      <c r="L15332" s="71"/>
    </row>
    <row r="15333" spans="12:12">
      <c r="L15333" s="71"/>
    </row>
    <row r="15334" spans="12:12">
      <c r="L15334" s="71"/>
    </row>
    <row r="15335" spans="12:12">
      <c r="L15335" s="71"/>
    </row>
    <row r="15336" spans="12:12">
      <c r="L15336" s="71"/>
    </row>
    <row r="15337" spans="12:12">
      <c r="L15337" s="71"/>
    </row>
    <row r="15338" spans="12:12">
      <c r="L15338" s="71"/>
    </row>
    <row r="15339" spans="12:12">
      <c r="L15339" s="71"/>
    </row>
    <row r="15340" spans="12:12">
      <c r="L15340" s="71"/>
    </row>
    <row r="15341" spans="12:12">
      <c r="L15341" s="71"/>
    </row>
    <row r="15342" spans="12:12">
      <c r="L15342" s="71"/>
    </row>
    <row r="15343" spans="12:12">
      <c r="L15343" s="71"/>
    </row>
    <row r="15344" spans="12:12">
      <c r="L15344" s="71"/>
    </row>
    <row r="15345" spans="12:12">
      <c r="L15345" s="71"/>
    </row>
    <row r="15346" spans="12:12">
      <c r="L15346" s="71"/>
    </row>
    <row r="15347" spans="12:12">
      <c r="L15347" s="71"/>
    </row>
    <row r="15348" spans="12:12">
      <c r="L15348" s="71"/>
    </row>
    <row r="15349" spans="12:12">
      <c r="L15349" s="71"/>
    </row>
    <row r="15350" spans="12:12">
      <c r="L15350" s="71"/>
    </row>
    <row r="15351" spans="12:12">
      <c r="L15351" s="71"/>
    </row>
    <row r="15352" spans="12:12">
      <c r="L15352" s="71"/>
    </row>
    <row r="15353" spans="12:12">
      <c r="L15353" s="71"/>
    </row>
    <row r="15354" spans="12:12">
      <c r="L15354" s="71"/>
    </row>
    <row r="15355" spans="12:12">
      <c r="L15355" s="71"/>
    </row>
    <row r="15356" spans="12:12">
      <c r="L15356" s="71"/>
    </row>
    <row r="15357" spans="12:12">
      <c r="L15357" s="71"/>
    </row>
    <row r="15358" spans="12:12">
      <c r="L15358" s="71"/>
    </row>
    <row r="15359" spans="12:12">
      <c r="L15359" s="71"/>
    </row>
    <row r="15360" spans="12:12">
      <c r="L15360" s="71"/>
    </row>
    <row r="15361" spans="12:12">
      <c r="L15361" s="71"/>
    </row>
    <row r="15362" spans="12:12">
      <c r="L15362" s="71"/>
    </row>
    <row r="15363" spans="12:12">
      <c r="L15363" s="71"/>
    </row>
    <row r="15364" spans="12:12">
      <c r="L15364" s="71"/>
    </row>
    <row r="15365" spans="12:12">
      <c r="L15365" s="71"/>
    </row>
    <row r="15366" spans="12:12">
      <c r="L15366" s="71"/>
    </row>
    <row r="15367" spans="12:12">
      <c r="L15367" s="71"/>
    </row>
    <row r="15368" spans="12:12">
      <c r="L15368" s="71"/>
    </row>
    <row r="15369" spans="12:12">
      <c r="L15369" s="71"/>
    </row>
    <row r="15370" spans="12:12">
      <c r="L15370" s="71"/>
    </row>
    <row r="15371" spans="12:12">
      <c r="L15371" s="71"/>
    </row>
    <row r="15372" spans="12:12">
      <c r="L15372" s="71"/>
    </row>
    <row r="15373" spans="12:12">
      <c r="L15373" s="71"/>
    </row>
    <row r="15374" spans="12:12">
      <c r="L15374" s="71"/>
    </row>
    <row r="15375" spans="12:12">
      <c r="L15375" s="71"/>
    </row>
    <row r="15376" spans="12:12">
      <c r="L15376" s="71"/>
    </row>
    <row r="15377" spans="12:12">
      <c r="L15377" s="71"/>
    </row>
    <row r="15378" spans="12:12">
      <c r="L15378" s="71"/>
    </row>
    <row r="15379" spans="12:12">
      <c r="L15379" s="71"/>
    </row>
    <row r="15380" spans="12:12">
      <c r="L15380" s="71"/>
    </row>
    <row r="15381" spans="12:12">
      <c r="L15381" s="71"/>
    </row>
    <row r="15382" spans="12:12">
      <c r="L15382" s="71"/>
    </row>
    <row r="15383" spans="12:12">
      <c r="L15383" s="71"/>
    </row>
    <row r="15384" spans="12:12">
      <c r="L15384" s="71"/>
    </row>
    <row r="15385" spans="12:12">
      <c r="L15385" s="71"/>
    </row>
    <row r="15386" spans="12:12">
      <c r="L15386" s="71"/>
    </row>
    <row r="15387" spans="12:12">
      <c r="L15387" s="71"/>
    </row>
    <row r="15388" spans="12:12">
      <c r="L15388" s="71"/>
    </row>
    <row r="15389" spans="12:12">
      <c r="L15389" s="71"/>
    </row>
    <row r="15390" spans="12:12">
      <c r="L15390" s="71"/>
    </row>
    <row r="15391" spans="12:12">
      <c r="L15391" s="71"/>
    </row>
    <row r="15392" spans="12:12">
      <c r="L15392" s="71"/>
    </row>
    <row r="15393" spans="12:12">
      <c r="L15393" s="71"/>
    </row>
    <row r="15394" spans="12:12">
      <c r="L15394" s="71"/>
    </row>
    <row r="15395" spans="12:12">
      <c r="L15395" s="71"/>
    </row>
    <row r="15396" spans="12:12">
      <c r="L15396" s="71"/>
    </row>
    <row r="15397" spans="12:12">
      <c r="L15397" s="71"/>
    </row>
    <row r="15398" spans="12:12">
      <c r="L15398" s="71"/>
    </row>
    <row r="15399" spans="12:12">
      <c r="L15399" s="71"/>
    </row>
    <row r="15400" spans="12:12">
      <c r="L15400" s="71"/>
    </row>
    <row r="15401" spans="12:12">
      <c r="L15401" s="71"/>
    </row>
    <row r="15402" spans="12:12">
      <c r="L15402" s="71"/>
    </row>
    <row r="15403" spans="12:12">
      <c r="L15403" s="71"/>
    </row>
    <row r="15404" spans="12:12">
      <c r="L15404" s="71"/>
    </row>
    <row r="15405" spans="12:12">
      <c r="L15405" s="71"/>
    </row>
    <row r="15406" spans="12:12">
      <c r="L15406" s="71"/>
    </row>
    <row r="15407" spans="12:12">
      <c r="L15407" s="71"/>
    </row>
    <row r="15408" spans="12:12">
      <c r="L15408" s="71"/>
    </row>
    <row r="15409" spans="12:12">
      <c r="L15409" s="71"/>
    </row>
    <row r="15410" spans="12:12">
      <c r="L15410" s="71"/>
    </row>
    <row r="15411" spans="12:12">
      <c r="L15411" s="71"/>
    </row>
    <row r="15412" spans="12:12">
      <c r="L15412" s="71"/>
    </row>
    <row r="15413" spans="12:12">
      <c r="L15413" s="71"/>
    </row>
    <row r="15414" spans="12:12">
      <c r="L15414" s="71"/>
    </row>
    <row r="15415" spans="12:12">
      <c r="L15415" s="71"/>
    </row>
    <row r="15416" spans="12:12">
      <c r="L15416" s="71"/>
    </row>
    <row r="15417" spans="12:12">
      <c r="L15417" s="71"/>
    </row>
    <row r="15418" spans="12:12">
      <c r="L15418" s="71"/>
    </row>
    <row r="15419" spans="12:12">
      <c r="L15419" s="71"/>
    </row>
    <row r="15420" spans="12:12">
      <c r="L15420" s="71"/>
    </row>
    <row r="15421" spans="12:12">
      <c r="L15421" s="71"/>
    </row>
    <row r="15422" spans="12:12">
      <c r="L15422" s="71"/>
    </row>
    <row r="15423" spans="12:12">
      <c r="L15423" s="71"/>
    </row>
    <row r="15424" spans="12:12">
      <c r="L15424" s="71"/>
    </row>
    <row r="15425" spans="12:12">
      <c r="L15425" s="71"/>
    </row>
    <row r="15426" spans="12:12">
      <c r="L15426" s="71"/>
    </row>
    <row r="15427" spans="12:12">
      <c r="L15427" s="71"/>
    </row>
    <row r="15428" spans="12:12">
      <c r="L15428" s="71"/>
    </row>
    <row r="15429" spans="12:12">
      <c r="L15429" s="71"/>
    </row>
    <row r="15430" spans="12:12">
      <c r="L15430" s="71"/>
    </row>
    <row r="15431" spans="12:12">
      <c r="L15431" s="71"/>
    </row>
    <row r="15432" spans="12:12">
      <c r="L15432" s="71"/>
    </row>
    <row r="15433" spans="12:12">
      <c r="L15433" s="71"/>
    </row>
    <row r="15434" spans="12:12">
      <c r="L15434" s="71"/>
    </row>
    <row r="15435" spans="12:12">
      <c r="L15435" s="71"/>
    </row>
    <row r="15436" spans="12:12">
      <c r="L15436" s="71"/>
    </row>
    <row r="15437" spans="12:12">
      <c r="L15437" s="71"/>
    </row>
    <row r="15438" spans="12:12">
      <c r="L15438" s="71"/>
    </row>
    <row r="15439" spans="12:12">
      <c r="L15439" s="71"/>
    </row>
    <row r="15440" spans="12:12">
      <c r="L15440" s="71"/>
    </row>
    <row r="15441" spans="12:12">
      <c r="L15441" s="71"/>
    </row>
    <row r="15442" spans="12:12">
      <c r="L15442" s="71"/>
    </row>
    <row r="15443" spans="12:12">
      <c r="L15443" s="71"/>
    </row>
    <row r="15444" spans="12:12">
      <c r="L15444" s="71"/>
    </row>
    <row r="15445" spans="12:12">
      <c r="L15445" s="71"/>
    </row>
    <row r="15446" spans="12:12">
      <c r="L15446" s="71"/>
    </row>
    <row r="15447" spans="12:12">
      <c r="L15447" s="71"/>
    </row>
    <row r="15448" spans="12:12">
      <c r="L15448" s="71"/>
    </row>
    <row r="15449" spans="12:12">
      <c r="L15449" s="71"/>
    </row>
    <row r="15450" spans="12:12">
      <c r="L15450" s="71"/>
    </row>
    <row r="15451" spans="12:12">
      <c r="L15451" s="71"/>
    </row>
    <row r="15452" spans="12:12">
      <c r="L15452" s="71"/>
    </row>
    <row r="15453" spans="12:12">
      <c r="L15453" s="71"/>
    </row>
    <row r="15454" spans="12:12">
      <c r="L15454" s="71"/>
    </row>
    <row r="15455" spans="12:12">
      <c r="L15455" s="71"/>
    </row>
    <row r="15456" spans="12:12">
      <c r="L15456" s="71"/>
    </row>
    <row r="15457" spans="12:12">
      <c r="L15457" s="71"/>
    </row>
    <row r="15458" spans="12:12">
      <c r="L15458" s="71"/>
    </row>
    <row r="15459" spans="12:12">
      <c r="L15459" s="71"/>
    </row>
    <row r="15460" spans="12:12">
      <c r="L15460" s="71"/>
    </row>
    <row r="15461" spans="12:12">
      <c r="L15461" s="71"/>
    </row>
    <row r="15462" spans="12:12">
      <c r="L15462" s="71"/>
    </row>
    <row r="15463" spans="12:12">
      <c r="L15463" s="71"/>
    </row>
    <row r="15464" spans="12:12">
      <c r="L15464" s="71"/>
    </row>
    <row r="15465" spans="12:12">
      <c r="L15465" s="71"/>
    </row>
    <row r="15466" spans="12:12">
      <c r="L15466" s="71"/>
    </row>
    <row r="15467" spans="12:12">
      <c r="L15467" s="71"/>
    </row>
    <row r="15468" spans="12:12">
      <c r="L15468" s="71"/>
    </row>
    <row r="15469" spans="12:12">
      <c r="L15469" s="71"/>
    </row>
    <row r="15470" spans="12:12">
      <c r="L15470" s="71"/>
    </row>
    <row r="15471" spans="12:12">
      <c r="L15471" s="71"/>
    </row>
    <row r="15472" spans="12:12">
      <c r="L15472" s="71"/>
    </row>
    <row r="15473" spans="12:12">
      <c r="L15473" s="71"/>
    </row>
    <row r="15474" spans="12:12">
      <c r="L15474" s="71"/>
    </row>
    <row r="15475" spans="12:12">
      <c r="L15475" s="71"/>
    </row>
    <row r="15476" spans="12:12">
      <c r="L15476" s="71"/>
    </row>
    <row r="15477" spans="12:12">
      <c r="L15477" s="71"/>
    </row>
    <row r="15478" spans="12:12">
      <c r="L15478" s="71"/>
    </row>
    <row r="15479" spans="12:12">
      <c r="L15479" s="71"/>
    </row>
    <row r="15480" spans="12:12">
      <c r="L15480" s="71"/>
    </row>
    <row r="15481" spans="12:12">
      <c r="L15481" s="71"/>
    </row>
    <row r="15482" spans="12:12">
      <c r="L15482" s="71"/>
    </row>
    <row r="15483" spans="12:12">
      <c r="L15483" s="71"/>
    </row>
    <row r="15484" spans="12:12">
      <c r="L15484" s="71"/>
    </row>
    <row r="15485" spans="12:12">
      <c r="L15485" s="71"/>
    </row>
    <row r="15486" spans="12:12">
      <c r="L15486" s="71"/>
    </row>
    <row r="15487" spans="12:12">
      <c r="L15487" s="71"/>
    </row>
    <row r="15488" spans="12:12">
      <c r="L15488" s="71"/>
    </row>
    <row r="15489" spans="12:12">
      <c r="L15489" s="71"/>
    </row>
    <row r="15490" spans="12:12">
      <c r="L15490" s="71"/>
    </row>
    <row r="15491" spans="12:12">
      <c r="L15491" s="71"/>
    </row>
    <row r="15492" spans="12:12">
      <c r="L15492" s="71"/>
    </row>
    <row r="15493" spans="12:12">
      <c r="L15493" s="71"/>
    </row>
    <row r="15494" spans="12:12">
      <c r="L15494" s="71"/>
    </row>
    <row r="15495" spans="12:12">
      <c r="L15495" s="71"/>
    </row>
    <row r="15496" spans="12:12">
      <c r="L15496" s="71"/>
    </row>
    <row r="15497" spans="12:12">
      <c r="L15497" s="71"/>
    </row>
    <row r="15498" spans="12:12">
      <c r="L15498" s="71"/>
    </row>
    <row r="15499" spans="12:12">
      <c r="L15499" s="71"/>
    </row>
    <row r="15500" spans="12:12">
      <c r="L15500" s="71"/>
    </row>
    <row r="15501" spans="12:12">
      <c r="L15501" s="71"/>
    </row>
    <row r="15502" spans="12:12">
      <c r="L15502" s="71"/>
    </row>
    <row r="15503" spans="12:12">
      <c r="L15503" s="71"/>
    </row>
    <row r="15504" spans="12:12">
      <c r="L15504" s="71"/>
    </row>
    <row r="15505" spans="12:12">
      <c r="L15505" s="71"/>
    </row>
    <row r="15506" spans="12:12">
      <c r="L15506" s="71"/>
    </row>
    <row r="15507" spans="12:12">
      <c r="L15507" s="71"/>
    </row>
    <row r="15508" spans="12:12">
      <c r="L15508" s="71"/>
    </row>
    <row r="15509" spans="12:12">
      <c r="L15509" s="71"/>
    </row>
    <row r="15510" spans="12:12">
      <c r="L15510" s="71"/>
    </row>
    <row r="15511" spans="12:12">
      <c r="L15511" s="71"/>
    </row>
    <row r="15512" spans="12:12">
      <c r="L15512" s="71"/>
    </row>
    <row r="15513" spans="12:12">
      <c r="L15513" s="71"/>
    </row>
    <row r="15514" spans="12:12">
      <c r="L15514" s="71"/>
    </row>
    <row r="15515" spans="12:12">
      <c r="L15515" s="71"/>
    </row>
    <row r="15516" spans="12:12">
      <c r="L15516" s="71"/>
    </row>
    <row r="15517" spans="12:12">
      <c r="L15517" s="71"/>
    </row>
    <row r="15518" spans="12:12">
      <c r="L15518" s="71"/>
    </row>
    <row r="15519" spans="12:12">
      <c r="L15519" s="71"/>
    </row>
    <row r="15520" spans="12:12">
      <c r="L15520" s="71"/>
    </row>
    <row r="15521" spans="12:12">
      <c r="L15521" s="71"/>
    </row>
    <row r="15522" spans="12:12">
      <c r="L15522" s="71"/>
    </row>
    <row r="15523" spans="12:12">
      <c r="L15523" s="71"/>
    </row>
    <row r="15524" spans="12:12">
      <c r="L15524" s="71"/>
    </row>
    <row r="15525" spans="12:12">
      <c r="L15525" s="71"/>
    </row>
    <row r="15526" spans="12:12">
      <c r="L15526" s="71"/>
    </row>
    <row r="15527" spans="12:12">
      <c r="L15527" s="71"/>
    </row>
    <row r="15528" spans="12:12">
      <c r="L15528" s="71"/>
    </row>
    <row r="15529" spans="12:12">
      <c r="L15529" s="71"/>
    </row>
    <row r="15530" spans="12:12">
      <c r="L15530" s="71"/>
    </row>
    <row r="15531" spans="12:12">
      <c r="L15531" s="71"/>
    </row>
    <row r="15532" spans="12:12">
      <c r="L15532" s="71"/>
    </row>
    <row r="15533" spans="12:12">
      <c r="L15533" s="71"/>
    </row>
    <row r="15534" spans="12:12">
      <c r="L15534" s="71"/>
    </row>
    <row r="15535" spans="12:12">
      <c r="L15535" s="71"/>
    </row>
    <row r="15536" spans="12:12">
      <c r="L15536" s="71"/>
    </row>
    <row r="15537" spans="12:12">
      <c r="L15537" s="71"/>
    </row>
    <row r="15538" spans="12:12">
      <c r="L15538" s="71"/>
    </row>
    <row r="15539" spans="12:12">
      <c r="L15539" s="71"/>
    </row>
    <row r="15540" spans="12:12">
      <c r="L15540" s="71"/>
    </row>
    <row r="15541" spans="12:12">
      <c r="L15541" s="71"/>
    </row>
    <row r="15542" spans="12:12">
      <c r="L15542" s="71"/>
    </row>
    <row r="15543" spans="12:12">
      <c r="L15543" s="71"/>
    </row>
    <row r="15544" spans="12:12">
      <c r="L15544" s="71"/>
    </row>
    <row r="15545" spans="12:12">
      <c r="L15545" s="71"/>
    </row>
    <row r="15546" spans="12:12">
      <c r="L15546" s="71"/>
    </row>
    <row r="15547" spans="12:12">
      <c r="L15547" s="71"/>
    </row>
    <row r="15548" spans="12:12">
      <c r="L15548" s="71"/>
    </row>
    <row r="15549" spans="12:12">
      <c r="L15549" s="71"/>
    </row>
    <row r="15550" spans="12:12">
      <c r="L15550" s="71"/>
    </row>
    <row r="15551" spans="12:12">
      <c r="L15551" s="71"/>
    </row>
    <row r="15552" spans="12:12">
      <c r="L15552" s="71"/>
    </row>
    <row r="15553" spans="12:12">
      <c r="L15553" s="71"/>
    </row>
    <row r="15554" spans="12:12">
      <c r="L15554" s="71"/>
    </row>
    <row r="15555" spans="12:12">
      <c r="L15555" s="71"/>
    </row>
    <row r="15556" spans="12:12">
      <c r="L15556" s="71"/>
    </row>
    <row r="15557" spans="12:12">
      <c r="L15557" s="71"/>
    </row>
    <row r="15558" spans="12:12">
      <c r="L15558" s="71"/>
    </row>
    <row r="15559" spans="12:12">
      <c r="L15559" s="71"/>
    </row>
    <row r="15560" spans="12:12">
      <c r="L15560" s="71"/>
    </row>
    <row r="15561" spans="12:12">
      <c r="L15561" s="71"/>
    </row>
    <row r="15562" spans="12:12">
      <c r="L15562" s="71"/>
    </row>
    <row r="15563" spans="12:12">
      <c r="L15563" s="71"/>
    </row>
    <row r="15564" spans="12:12">
      <c r="L15564" s="71"/>
    </row>
    <row r="15565" spans="12:12">
      <c r="L15565" s="71"/>
    </row>
    <row r="15566" spans="12:12">
      <c r="L15566" s="71"/>
    </row>
    <row r="15567" spans="12:12">
      <c r="L15567" s="71"/>
    </row>
    <row r="15568" spans="12:12">
      <c r="L15568" s="71"/>
    </row>
    <row r="15569" spans="12:12">
      <c r="L15569" s="71"/>
    </row>
    <row r="15570" spans="12:12">
      <c r="L15570" s="71"/>
    </row>
    <row r="15571" spans="12:12">
      <c r="L15571" s="71"/>
    </row>
    <row r="15572" spans="12:12">
      <c r="L15572" s="71"/>
    </row>
    <row r="15573" spans="12:12">
      <c r="L15573" s="71"/>
    </row>
    <row r="15574" spans="12:12">
      <c r="L15574" s="71"/>
    </row>
    <row r="15575" spans="12:12">
      <c r="L15575" s="71"/>
    </row>
    <row r="15576" spans="12:12">
      <c r="L15576" s="71"/>
    </row>
    <row r="15577" spans="12:12">
      <c r="L15577" s="71"/>
    </row>
    <row r="15578" spans="12:12">
      <c r="L15578" s="71"/>
    </row>
    <row r="15579" spans="12:12">
      <c r="L15579" s="71"/>
    </row>
    <row r="15580" spans="12:12">
      <c r="L15580" s="71"/>
    </row>
    <row r="15581" spans="12:12">
      <c r="L15581" s="71"/>
    </row>
    <row r="15582" spans="12:12">
      <c r="L15582" s="71"/>
    </row>
    <row r="15583" spans="12:12">
      <c r="L15583" s="71"/>
    </row>
    <row r="15584" spans="12:12">
      <c r="L15584" s="71"/>
    </row>
    <row r="15585" spans="12:12">
      <c r="L15585" s="71"/>
    </row>
    <row r="15586" spans="12:12">
      <c r="L15586" s="71"/>
    </row>
    <row r="15587" spans="12:12">
      <c r="L15587" s="71"/>
    </row>
    <row r="15588" spans="12:12">
      <c r="L15588" s="71"/>
    </row>
    <row r="15589" spans="12:12">
      <c r="L15589" s="71"/>
    </row>
    <row r="15590" spans="12:12">
      <c r="L15590" s="71"/>
    </row>
    <row r="15591" spans="12:12">
      <c r="L15591" s="71"/>
    </row>
    <row r="15592" spans="12:12">
      <c r="L15592" s="71"/>
    </row>
    <row r="15593" spans="12:12">
      <c r="L15593" s="71"/>
    </row>
    <row r="15594" spans="12:12">
      <c r="L15594" s="71"/>
    </row>
    <row r="15595" spans="12:12">
      <c r="L15595" s="71"/>
    </row>
    <row r="15596" spans="12:12">
      <c r="L15596" s="71"/>
    </row>
    <row r="15597" spans="12:12">
      <c r="L15597" s="71"/>
    </row>
    <row r="15598" spans="12:12">
      <c r="L15598" s="71"/>
    </row>
    <row r="15599" spans="12:12">
      <c r="L15599" s="71"/>
    </row>
    <row r="15600" spans="12:12">
      <c r="L15600" s="71"/>
    </row>
    <row r="15601" spans="12:12">
      <c r="L15601" s="71"/>
    </row>
    <row r="15602" spans="12:12">
      <c r="L15602" s="71"/>
    </row>
    <row r="15603" spans="12:12">
      <c r="L15603" s="71"/>
    </row>
    <row r="15604" spans="12:12">
      <c r="L15604" s="71"/>
    </row>
    <row r="15605" spans="12:12">
      <c r="L15605" s="71"/>
    </row>
    <row r="15606" spans="12:12">
      <c r="L15606" s="71"/>
    </row>
    <row r="15607" spans="12:12">
      <c r="L15607" s="71"/>
    </row>
    <row r="15608" spans="12:12">
      <c r="L15608" s="71"/>
    </row>
    <row r="15609" spans="12:12">
      <c r="L15609" s="71"/>
    </row>
    <row r="15610" spans="12:12">
      <c r="L15610" s="71"/>
    </row>
    <row r="15611" spans="12:12">
      <c r="L15611" s="71"/>
    </row>
    <row r="15612" spans="12:12">
      <c r="L15612" s="71"/>
    </row>
    <row r="15613" spans="12:12">
      <c r="L15613" s="71"/>
    </row>
    <row r="15614" spans="12:12">
      <c r="L15614" s="71"/>
    </row>
    <row r="15615" spans="12:12">
      <c r="L15615" s="71"/>
    </row>
    <row r="15616" spans="12:12">
      <c r="L15616" s="71"/>
    </row>
    <row r="15617" spans="12:12">
      <c r="L15617" s="71"/>
    </row>
    <row r="15618" spans="12:12">
      <c r="L15618" s="71"/>
    </row>
    <row r="15619" spans="12:12">
      <c r="L15619" s="71"/>
    </row>
    <row r="15620" spans="12:12">
      <c r="L15620" s="71"/>
    </row>
    <row r="15621" spans="12:12">
      <c r="L15621" s="71"/>
    </row>
    <row r="15622" spans="12:12">
      <c r="L15622" s="71"/>
    </row>
    <row r="15623" spans="12:12">
      <c r="L15623" s="71"/>
    </row>
    <row r="15624" spans="12:12">
      <c r="L15624" s="71"/>
    </row>
    <row r="15625" spans="12:12">
      <c r="L15625" s="71"/>
    </row>
    <row r="15626" spans="12:12">
      <c r="L15626" s="71"/>
    </row>
    <row r="15627" spans="12:12">
      <c r="L15627" s="71"/>
    </row>
    <row r="15628" spans="12:12">
      <c r="L15628" s="71"/>
    </row>
    <row r="15629" spans="12:12">
      <c r="L15629" s="71"/>
    </row>
    <row r="15630" spans="12:12">
      <c r="L15630" s="71"/>
    </row>
    <row r="15631" spans="12:12">
      <c r="L15631" s="71"/>
    </row>
    <row r="15632" spans="12:12">
      <c r="L15632" s="71"/>
    </row>
    <row r="15633" spans="12:12">
      <c r="L15633" s="71"/>
    </row>
    <row r="15634" spans="12:12">
      <c r="L15634" s="71"/>
    </row>
    <row r="15635" spans="12:12">
      <c r="L15635" s="71"/>
    </row>
    <row r="15636" spans="12:12">
      <c r="L15636" s="71"/>
    </row>
    <row r="15637" spans="12:12">
      <c r="L15637" s="71"/>
    </row>
    <row r="15638" spans="12:12">
      <c r="L15638" s="71"/>
    </row>
    <row r="15639" spans="12:12">
      <c r="L15639" s="71"/>
    </row>
    <row r="15640" spans="12:12">
      <c r="L15640" s="71"/>
    </row>
    <row r="15641" spans="12:12">
      <c r="L15641" s="71"/>
    </row>
    <row r="15642" spans="12:12">
      <c r="L15642" s="71"/>
    </row>
    <row r="15643" spans="12:12">
      <c r="L15643" s="71"/>
    </row>
    <row r="15644" spans="12:12">
      <c r="L15644" s="71"/>
    </row>
    <row r="15645" spans="12:12">
      <c r="L15645" s="71"/>
    </row>
    <row r="15646" spans="12:12">
      <c r="L15646" s="71"/>
    </row>
    <row r="15647" spans="12:12">
      <c r="L15647" s="71"/>
    </row>
    <row r="15648" spans="12:12">
      <c r="L15648" s="71"/>
    </row>
    <row r="15649" spans="12:12">
      <c r="L15649" s="71"/>
    </row>
    <row r="15650" spans="12:12">
      <c r="L15650" s="71"/>
    </row>
    <row r="15651" spans="12:12">
      <c r="L15651" s="71"/>
    </row>
    <row r="15652" spans="12:12">
      <c r="L15652" s="71"/>
    </row>
    <row r="15653" spans="12:12">
      <c r="L15653" s="71"/>
    </row>
    <row r="15654" spans="12:12">
      <c r="L15654" s="71"/>
    </row>
    <row r="15655" spans="12:12">
      <c r="L15655" s="71"/>
    </row>
    <row r="15656" spans="12:12">
      <c r="L15656" s="71"/>
    </row>
    <row r="15657" spans="12:12">
      <c r="L15657" s="71"/>
    </row>
    <row r="15658" spans="12:12">
      <c r="L15658" s="71"/>
    </row>
    <row r="15659" spans="12:12">
      <c r="L15659" s="71"/>
    </row>
    <row r="15660" spans="12:12">
      <c r="L15660" s="71"/>
    </row>
    <row r="15661" spans="12:12">
      <c r="L15661" s="71"/>
    </row>
    <row r="15662" spans="12:12">
      <c r="L15662" s="71"/>
    </row>
    <row r="15663" spans="12:12">
      <c r="L15663" s="71"/>
    </row>
    <row r="15664" spans="12:12">
      <c r="L15664" s="71"/>
    </row>
    <row r="15665" spans="12:12">
      <c r="L15665" s="71"/>
    </row>
    <row r="15666" spans="12:12">
      <c r="L15666" s="71"/>
    </row>
    <row r="15667" spans="12:12">
      <c r="L15667" s="71"/>
    </row>
    <row r="15668" spans="12:12">
      <c r="L15668" s="71"/>
    </row>
    <row r="15669" spans="12:12">
      <c r="L15669" s="71"/>
    </row>
    <row r="15670" spans="12:12">
      <c r="L15670" s="71"/>
    </row>
    <row r="15671" spans="12:12">
      <c r="L15671" s="71"/>
    </row>
    <row r="15672" spans="12:12">
      <c r="L15672" s="71"/>
    </row>
    <row r="15673" spans="12:12">
      <c r="L15673" s="71"/>
    </row>
    <row r="15674" spans="12:12">
      <c r="L15674" s="71"/>
    </row>
    <row r="15675" spans="12:12">
      <c r="L15675" s="71"/>
    </row>
    <row r="15676" spans="12:12">
      <c r="L15676" s="71"/>
    </row>
    <row r="15677" spans="12:12">
      <c r="L15677" s="71"/>
    </row>
    <row r="15678" spans="12:12">
      <c r="L15678" s="71"/>
    </row>
    <row r="15679" spans="12:12">
      <c r="L15679" s="71"/>
    </row>
    <row r="15680" spans="12:12">
      <c r="L15680" s="71"/>
    </row>
    <row r="15681" spans="12:12">
      <c r="L15681" s="71"/>
    </row>
    <row r="15682" spans="12:12">
      <c r="L15682" s="71"/>
    </row>
    <row r="15683" spans="12:12">
      <c r="L15683" s="71"/>
    </row>
    <row r="15684" spans="12:12">
      <c r="L15684" s="71"/>
    </row>
    <row r="15685" spans="12:12">
      <c r="L15685" s="71"/>
    </row>
    <row r="15686" spans="12:12">
      <c r="L15686" s="71"/>
    </row>
    <row r="15687" spans="12:12">
      <c r="L15687" s="71"/>
    </row>
    <row r="15688" spans="12:12">
      <c r="L15688" s="71"/>
    </row>
    <row r="15689" spans="12:12">
      <c r="L15689" s="71"/>
    </row>
    <row r="15690" spans="12:12">
      <c r="L15690" s="71"/>
    </row>
    <row r="15691" spans="12:12">
      <c r="L15691" s="71"/>
    </row>
    <row r="15692" spans="12:12">
      <c r="L15692" s="71"/>
    </row>
    <row r="15693" spans="12:12">
      <c r="L15693" s="71"/>
    </row>
    <row r="15694" spans="12:12">
      <c r="L15694" s="71"/>
    </row>
    <row r="15695" spans="12:12">
      <c r="L15695" s="71"/>
    </row>
    <row r="15696" spans="12:12">
      <c r="L15696" s="71"/>
    </row>
    <row r="15697" spans="12:12">
      <c r="L15697" s="71"/>
    </row>
    <row r="15698" spans="12:12">
      <c r="L15698" s="71"/>
    </row>
    <row r="15699" spans="12:12">
      <c r="L15699" s="71"/>
    </row>
    <row r="15700" spans="12:12">
      <c r="L15700" s="71"/>
    </row>
    <row r="15701" spans="12:12">
      <c r="L15701" s="71"/>
    </row>
    <row r="15702" spans="12:12">
      <c r="L15702" s="71"/>
    </row>
    <row r="15703" spans="12:12">
      <c r="L15703" s="71"/>
    </row>
    <row r="15704" spans="12:12">
      <c r="L15704" s="71"/>
    </row>
    <row r="15705" spans="12:12">
      <c r="L15705" s="71"/>
    </row>
    <row r="15706" spans="12:12">
      <c r="L15706" s="71"/>
    </row>
    <row r="15707" spans="12:12">
      <c r="L15707" s="71"/>
    </row>
    <row r="15708" spans="12:12">
      <c r="L15708" s="71"/>
    </row>
    <row r="15709" spans="12:12">
      <c r="L15709" s="71"/>
    </row>
    <row r="15710" spans="12:12">
      <c r="L15710" s="71"/>
    </row>
    <row r="15711" spans="12:12">
      <c r="L15711" s="71"/>
    </row>
    <row r="15712" spans="12:12">
      <c r="L15712" s="71"/>
    </row>
    <row r="15713" spans="12:12">
      <c r="L15713" s="71"/>
    </row>
    <row r="15714" spans="12:12">
      <c r="L15714" s="71"/>
    </row>
    <row r="15715" spans="12:12">
      <c r="L15715" s="71"/>
    </row>
    <row r="15716" spans="12:12">
      <c r="L15716" s="71"/>
    </row>
    <row r="15717" spans="12:12">
      <c r="L15717" s="71"/>
    </row>
    <row r="15718" spans="12:12">
      <c r="L15718" s="71"/>
    </row>
    <row r="15719" spans="12:12">
      <c r="L15719" s="71"/>
    </row>
    <row r="15720" spans="12:12">
      <c r="L15720" s="71"/>
    </row>
    <row r="15721" spans="12:12">
      <c r="L15721" s="71"/>
    </row>
    <row r="15722" spans="12:12">
      <c r="L15722" s="71"/>
    </row>
    <row r="15723" spans="12:12">
      <c r="L15723" s="71"/>
    </row>
    <row r="15724" spans="12:12">
      <c r="L15724" s="71"/>
    </row>
    <row r="15725" spans="12:12">
      <c r="L15725" s="71"/>
    </row>
    <row r="15726" spans="12:12">
      <c r="L15726" s="71"/>
    </row>
    <row r="15727" spans="12:12">
      <c r="L15727" s="71"/>
    </row>
    <row r="15728" spans="12:12">
      <c r="L15728" s="71"/>
    </row>
    <row r="15729" spans="12:12">
      <c r="L15729" s="71"/>
    </row>
    <row r="15730" spans="12:12">
      <c r="L15730" s="71"/>
    </row>
    <row r="15731" spans="12:12">
      <c r="L15731" s="71"/>
    </row>
    <row r="15732" spans="12:12">
      <c r="L15732" s="71"/>
    </row>
    <row r="15733" spans="12:12">
      <c r="L15733" s="71"/>
    </row>
    <row r="15734" spans="12:12">
      <c r="L15734" s="71"/>
    </row>
    <row r="15735" spans="12:12">
      <c r="L15735" s="71"/>
    </row>
    <row r="15736" spans="12:12">
      <c r="L15736" s="71"/>
    </row>
    <row r="15737" spans="12:12">
      <c r="L15737" s="71"/>
    </row>
    <row r="15738" spans="12:12">
      <c r="L15738" s="71"/>
    </row>
    <row r="15739" spans="12:12">
      <c r="L15739" s="71"/>
    </row>
    <row r="15740" spans="12:12">
      <c r="L15740" s="71"/>
    </row>
    <row r="15741" spans="12:12">
      <c r="L15741" s="71"/>
    </row>
    <row r="15742" spans="12:12">
      <c r="L15742" s="71"/>
    </row>
    <row r="15743" spans="12:12">
      <c r="L15743" s="71"/>
    </row>
    <row r="15744" spans="12:12">
      <c r="L15744" s="71"/>
    </row>
    <row r="15745" spans="12:12">
      <c r="L15745" s="71"/>
    </row>
    <row r="15746" spans="12:12">
      <c r="L15746" s="71"/>
    </row>
    <row r="15747" spans="12:12">
      <c r="L15747" s="71"/>
    </row>
    <row r="15748" spans="12:12">
      <c r="L15748" s="71"/>
    </row>
    <row r="15749" spans="12:12">
      <c r="L15749" s="71"/>
    </row>
    <row r="15750" spans="12:12">
      <c r="L15750" s="71"/>
    </row>
    <row r="15751" spans="12:12">
      <c r="L15751" s="71"/>
    </row>
    <row r="15752" spans="12:12">
      <c r="L15752" s="71"/>
    </row>
    <row r="15753" spans="12:12">
      <c r="L15753" s="71"/>
    </row>
    <row r="15754" spans="12:12">
      <c r="L15754" s="71"/>
    </row>
    <row r="15755" spans="12:12">
      <c r="L15755" s="71"/>
    </row>
    <row r="15756" spans="12:12">
      <c r="L15756" s="71"/>
    </row>
    <row r="15757" spans="12:12">
      <c r="L15757" s="71"/>
    </row>
    <row r="15758" spans="12:12">
      <c r="L15758" s="71"/>
    </row>
    <row r="15759" spans="12:12">
      <c r="L15759" s="71"/>
    </row>
    <row r="15760" spans="12:12">
      <c r="L15760" s="71"/>
    </row>
    <row r="15761" spans="12:12">
      <c r="L15761" s="71"/>
    </row>
    <row r="15762" spans="12:12">
      <c r="L15762" s="71"/>
    </row>
    <row r="15763" spans="12:12">
      <c r="L15763" s="71"/>
    </row>
    <row r="15764" spans="12:12">
      <c r="L15764" s="71"/>
    </row>
    <row r="15765" spans="12:12">
      <c r="L15765" s="71"/>
    </row>
    <row r="15766" spans="12:12">
      <c r="L15766" s="71"/>
    </row>
    <row r="15767" spans="12:12">
      <c r="L15767" s="71"/>
    </row>
    <row r="15768" spans="12:12">
      <c r="L15768" s="71"/>
    </row>
    <row r="15769" spans="12:12">
      <c r="L15769" s="71"/>
    </row>
    <row r="15770" spans="12:12">
      <c r="L15770" s="71"/>
    </row>
    <row r="15771" spans="12:12">
      <c r="L15771" s="71"/>
    </row>
    <row r="15772" spans="12:12">
      <c r="L15772" s="71"/>
    </row>
    <row r="15773" spans="12:12">
      <c r="L15773" s="71"/>
    </row>
    <row r="15774" spans="12:12">
      <c r="L15774" s="71"/>
    </row>
    <row r="15775" spans="12:12">
      <c r="L15775" s="71"/>
    </row>
    <row r="15776" spans="12:12">
      <c r="L15776" s="71"/>
    </row>
    <row r="15777" spans="12:12">
      <c r="L15777" s="71"/>
    </row>
    <row r="15778" spans="12:12">
      <c r="L15778" s="71"/>
    </row>
    <row r="15779" spans="12:12">
      <c r="L15779" s="71"/>
    </row>
    <row r="15780" spans="12:12">
      <c r="L15780" s="71"/>
    </row>
    <row r="15781" spans="12:12">
      <c r="L15781" s="71"/>
    </row>
    <row r="15782" spans="12:12">
      <c r="L15782" s="71"/>
    </row>
    <row r="15783" spans="12:12">
      <c r="L15783" s="71"/>
    </row>
    <row r="15784" spans="12:12">
      <c r="L15784" s="71"/>
    </row>
    <row r="15785" spans="12:12">
      <c r="L15785" s="71"/>
    </row>
    <row r="15786" spans="12:12">
      <c r="L15786" s="71"/>
    </row>
    <row r="15787" spans="12:12">
      <c r="L15787" s="71"/>
    </row>
    <row r="15788" spans="12:12">
      <c r="L15788" s="71"/>
    </row>
    <row r="15789" spans="12:12">
      <c r="L15789" s="71"/>
    </row>
    <row r="15790" spans="12:12">
      <c r="L15790" s="71"/>
    </row>
    <row r="15791" spans="12:12">
      <c r="L15791" s="71"/>
    </row>
    <row r="15792" spans="12:12">
      <c r="L15792" s="71"/>
    </row>
    <row r="15793" spans="12:12">
      <c r="L15793" s="71"/>
    </row>
    <row r="15794" spans="12:12">
      <c r="L15794" s="71"/>
    </row>
    <row r="15795" spans="12:12">
      <c r="L15795" s="71"/>
    </row>
    <row r="15796" spans="12:12">
      <c r="L15796" s="71"/>
    </row>
    <row r="15797" spans="12:12">
      <c r="L15797" s="71"/>
    </row>
    <row r="15798" spans="12:12">
      <c r="L15798" s="71"/>
    </row>
    <row r="15799" spans="12:12">
      <c r="L15799" s="71"/>
    </row>
    <row r="15800" spans="12:12">
      <c r="L15800" s="71"/>
    </row>
    <row r="15801" spans="12:12">
      <c r="L15801" s="71"/>
    </row>
    <row r="15802" spans="12:12">
      <c r="L15802" s="71"/>
    </row>
    <row r="15803" spans="12:12">
      <c r="L15803" s="71"/>
    </row>
    <row r="15804" spans="12:12">
      <c r="L15804" s="71"/>
    </row>
    <row r="15805" spans="12:12">
      <c r="L15805" s="71"/>
    </row>
    <row r="15806" spans="12:12">
      <c r="L15806" s="71"/>
    </row>
    <row r="15807" spans="12:12">
      <c r="L15807" s="71"/>
    </row>
    <row r="15808" spans="12:12">
      <c r="L15808" s="71"/>
    </row>
    <row r="15809" spans="12:12">
      <c r="L15809" s="71"/>
    </row>
    <row r="15810" spans="12:12">
      <c r="L15810" s="71"/>
    </row>
    <row r="15811" spans="12:12">
      <c r="L15811" s="71"/>
    </row>
    <row r="15812" spans="12:12">
      <c r="L15812" s="71"/>
    </row>
    <row r="15813" spans="12:12">
      <c r="L15813" s="71"/>
    </row>
    <row r="15814" spans="12:12">
      <c r="L15814" s="71"/>
    </row>
    <row r="15815" spans="12:12">
      <c r="L15815" s="71"/>
    </row>
    <row r="15816" spans="12:12">
      <c r="L15816" s="71"/>
    </row>
    <row r="15817" spans="12:12">
      <c r="L15817" s="71"/>
    </row>
    <row r="15818" spans="12:12">
      <c r="L15818" s="71"/>
    </row>
    <row r="15819" spans="12:12">
      <c r="L15819" s="71"/>
    </row>
    <row r="15820" spans="12:12">
      <c r="L15820" s="71"/>
    </row>
    <row r="15821" spans="12:12">
      <c r="L15821" s="71"/>
    </row>
    <row r="15822" spans="12:12">
      <c r="L15822" s="71"/>
    </row>
    <row r="15823" spans="12:12">
      <c r="L15823" s="71"/>
    </row>
    <row r="15824" spans="12:12">
      <c r="L15824" s="71"/>
    </row>
    <row r="15825" spans="12:12">
      <c r="L15825" s="71"/>
    </row>
    <row r="15826" spans="12:12">
      <c r="L15826" s="71"/>
    </row>
    <row r="15827" spans="12:12">
      <c r="L15827" s="71"/>
    </row>
    <row r="15828" spans="12:12">
      <c r="L15828" s="71"/>
    </row>
    <row r="15829" spans="12:12">
      <c r="L15829" s="71"/>
    </row>
    <row r="15830" spans="12:12">
      <c r="L15830" s="71"/>
    </row>
    <row r="15831" spans="12:12">
      <c r="L15831" s="71"/>
    </row>
    <row r="15832" spans="12:12">
      <c r="L15832" s="71"/>
    </row>
    <row r="15833" spans="12:12">
      <c r="L15833" s="71"/>
    </row>
    <row r="15834" spans="12:12">
      <c r="L15834" s="71"/>
    </row>
    <row r="15835" spans="12:12">
      <c r="L15835" s="71"/>
    </row>
    <row r="15836" spans="12:12">
      <c r="L15836" s="71"/>
    </row>
    <row r="15837" spans="12:12">
      <c r="L15837" s="71"/>
    </row>
    <row r="15838" spans="12:12">
      <c r="L15838" s="71"/>
    </row>
    <row r="15839" spans="12:12">
      <c r="L15839" s="71"/>
    </row>
    <row r="15840" spans="12:12">
      <c r="L15840" s="71"/>
    </row>
    <row r="15841" spans="12:12">
      <c r="L15841" s="71"/>
    </row>
    <row r="15842" spans="12:12">
      <c r="L15842" s="71"/>
    </row>
    <row r="15843" spans="12:12">
      <c r="L15843" s="71"/>
    </row>
    <row r="15844" spans="12:12">
      <c r="L15844" s="71"/>
    </row>
    <row r="15845" spans="12:12">
      <c r="L15845" s="71"/>
    </row>
    <row r="15846" spans="12:12">
      <c r="L15846" s="71"/>
    </row>
    <row r="15847" spans="12:12">
      <c r="L15847" s="71"/>
    </row>
    <row r="15848" spans="12:12">
      <c r="L15848" s="71"/>
    </row>
    <row r="15849" spans="12:12">
      <c r="L15849" s="71"/>
    </row>
    <row r="15850" spans="12:12">
      <c r="L15850" s="71"/>
    </row>
    <row r="15851" spans="12:12">
      <c r="L15851" s="71"/>
    </row>
    <row r="15852" spans="12:12">
      <c r="L15852" s="71"/>
    </row>
    <row r="15853" spans="12:12">
      <c r="L15853" s="71"/>
    </row>
    <row r="15854" spans="12:12">
      <c r="L15854" s="71"/>
    </row>
    <row r="15855" spans="12:12">
      <c r="L15855" s="71"/>
    </row>
    <row r="15856" spans="12:12">
      <c r="L15856" s="71"/>
    </row>
    <row r="15857" spans="12:12">
      <c r="L15857" s="71"/>
    </row>
    <row r="15858" spans="12:12">
      <c r="L15858" s="71"/>
    </row>
    <row r="15859" spans="12:12">
      <c r="L15859" s="71"/>
    </row>
    <row r="15860" spans="12:12">
      <c r="L15860" s="71"/>
    </row>
    <row r="15861" spans="12:12">
      <c r="L15861" s="71"/>
    </row>
    <row r="15862" spans="12:12">
      <c r="L15862" s="71"/>
    </row>
    <row r="15863" spans="12:12">
      <c r="L15863" s="71"/>
    </row>
    <row r="15864" spans="12:12">
      <c r="L15864" s="71"/>
    </row>
    <row r="15865" spans="12:12">
      <c r="L15865" s="71"/>
    </row>
    <row r="15866" spans="12:12">
      <c r="L15866" s="71"/>
    </row>
    <row r="15867" spans="12:12">
      <c r="L15867" s="71"/>
    </row>
    <row r="15868" spans="12:12">
      <c r="L15868" s="71"/>
    </row>
    <row r="15869" spans="12:12">
      <c r="L15869" s="71"/>
    </row>
    <row r="15870" spans="12:12">
      <c r="L15870" s="71"/>
    </row>
    <row r="15871" spans="12:12">
      <c r="L15871" s="71"/>
    </row>
    <row r="15872" spans="12:12">
      <c r="L15872" s="71"/>
    </row>
    <row r="15873" spans="12:12">
      <c r="L15873" s="71"/>
    </row>
    <row r="15874" spans="12:12">
      <c r="L15874" s="71"/>
    </row>
    <row r="15875" spans="12:12">
      <c r="L15875" s="71"/>
    </row>
    <row r="15876" spans="12:12">
      <c r="L15876" s="71"/>
    </row>
    <row r="15877" spans="12:12">
      <c r="L15877" s="71"/>
    </row>
    <row r="15878" spans="12:12">
      <c r="L15878" s="71"/>
    </row>
    <row r="15879" spans="12:12">
      <c r="L15879" s="71"/>
    </row>
    <row r="15880" spans="12:12">
      <c r="L15880" s="71"/>
    </row>
    <row r="15881" spans="12:12">
      <c r="L15881" s="71"/>
    </row>
    <row r="15882" spans="12:12">
      <c r="L15882" s="71"/>
    </row>
    <row r="15883" spans="12:12">
      <c r="L15883" s="71"/>
    </row>
    <row r="15884" spans="12:12">
      <c r="L15884" s="71"/>
    </row>
    <row r="15885" spans="12:12">
      <c r="L15885" s="71"/>
    </row>
    <row r="15886" spans="12:12">
      <c r="L15886" s="71"/>
    </row>
    <row r="15887" spans="12:12">
      <c r="L15887" s="71"/>
    </row>
    <row r="15888" spans="12:12">
      <c r="L15888" s="71"/>
    </row>
    <row r="15889" spans="12:12">
      <c r="L15889" s="71"/>
    </row>
    <row r="15890" spans="12:12">
      <c r="L15890" s="71"/>
    </row>
    <row r="15891" spans="12:12">
      <c r="L15891" s="71"/>
    </row>
    <row r="15892" spans="12:12">
      <c r="L15892" s="71"/>
    </row>
    <row r="15893" spans="12:12">
      <c r="L15893" s="71"/>
    </row>
    <row r="15894" spans="12:12">
      <c r="L15894" s="71"/>
    </row>
    <row r="15895" spans="12:12">
      <c r="L15895" s="71"/>
    </row>
    <row r="15896" spans="12:12">
      <c r="L15896" s="71"/>
    </row>
    <row r="15897" spans="12:12">
      <c r="L15897" s="71"/>
    </row>
    <row r="15898" spans="12:12">
      <c r="L15898" s="71"/>
    </row>
    <row r="15899" spans="12:12">
      <c r="L15899" s="71"/>
    </row>
    <row r="15900" spans="12:12">
      <c r="L15900" s="71"/>
    </row>
    <row r="15901" spans="12:12">
      <c r="L15901" s="71"/>
    </row>
    <row r="15902" spans="12:12">
      <c r="L15902" s="71"/>
    </row>
    <row r="15903" spans="12:12">
      <c r="L15903" s="71"/>
    </row>
    <row r="15904" spans="12:12">
      <c r="L15904" s="71"/>
    </row>
    <row r="15905" spans="12:12">
      <c r="L15905" s="71"/>
    </row>
    <row r="15906" spans="12:12">
      <c r="L15906" s="71"/>
    </row>
    <row r="15907" spans="12:12">
      <c r="L15907" s="71"/>
    </row>
    <row r="15908" spans="12:12">
      <c r="L15908" s="71"/>
    </row>
    <row r="15909" spans="12:12">
      <c r="L15909" s="71"/>
    </row>
    <row r="15910" spans="12:12">
      <c r="L15910" s="71"/>
    </row>
    <row r="15911" spans="12:12">
      <c r="L15911" s="71"/>
    </row>
    <row r="15912" spans="12:12">
      <c r="L15912" s="71"/>
    </row>
    <row r="15913" spans="12:12">
      <c r="L15913" s="71"/>
    </row>
    <row r="15914" spans="12:12">
      <c r="L15914" s="71"/>
    </row>
    <row r="15915" spans="12:12">
      <c r="L15915" s="71"/>
    </row>
    <row r="15916" spans="12:12">
      <c r="L15916" s="71"/>
    </row>
    <row r="15917" spans="12:12">
      <c r="L15917" s="71"/>
    </row>
    <row r="15918" spans="12:12">
      <c r="L15918" s="71"/>
    </row>
    <row r="15919" spans="12:12">
      <c r="L15919" s="71"/>
    </row>
    <row r="15920" spans="12:12">
      <c r="L15920" s="71"/>
    </row>
    <row r="15921" spans="12:12">
      <c r="L15921" s="71"/>
    </row>
    <row r="15922" spans="12:12">
      <c r="L15922" s="71"/>
    </row>
    <row r="15923" spans="12:12">
      <c r="L15923" s="71"/>
    </row>
    <row r="15924" spans="12:12">
      <c r="L15924" s="71"/>
    </row>
    <row r="15925" spans="12:12">
      <c r="L15925" s="71"/>
    </row>
    <row r="15926" spans="12:12">
      <c r="L15926" s="71"/>
    </row>
    <row r="15927" spans="12:12">
      <c r="L15927" s="71"/>
    </row>
    <row r="15928" spans="12:12">
      <c r="L15928" s="71"/>
    </row>
    <row r="15929" spans="12:12">
      <c r="L15929" s="71"/>
    </row>
    <row r="15930" spans="12:12">
      <c r="L15930" s="71"/>
    </row>
    <row r="15931" spans="12:12">
      <c r="L15931" s="71"/>
    </row>
    <row r="15932" spans="12:12">
      <c r="L15932" s="71"/>
    </row>
    <row r="15933" spans="12:12">
      <c r="L15933" s="71"/>
    </row>
    <row r="15934" spans="12:12">
      <c r="L15934" s="71"/>
    </row>
    <row r="15935" spans="12:12">
      <c r="L15935" s="71"/>
    </row>
    <row r="15936" spans="12:12">
      <c r="L15936" s="71"/>
    </row>
    <row r="15937" spans="12:12">
      <c r="L15937" s="71"/>
    </row>
    <row r="15938" spans="12:12">
      <c r="L15938" s="71"/>
    </row>
    <row r="15939" spans="12:12">
      <c r="L15939" s="71"/>
    </row>
    <row r="15940" spans="12:12">
      <c r="L15940" s="71"/>
    </row>
    <row r="15941" spans="12:12">
      <c r="L15941" s="71"/>
    </row>
    <row r="15942" spans="12:12">
      <c r="L15942" s="71"/>
    </row>
    <row r="15943" spans="12:12">
      <c r="L15943" s="71"/>
    </row>
    <row r="15944" spans="12:12">
      <c r="L15944" s="71"/>
    </row>
    <row r="15945" spans="12:12">
      <c r="L15945" s="71"/>
    </row>
    <row r="15946" spans="12:12">
      <c r="L15946" s="71"/>
    </row>
    <row r="15947" spans="12:12">
      <c r="L15947" s="71"/>
    </row>
    <row r="15948" spans="12:12">
      <c r="L15948" s="71"/>
    </row>
    <row r="15949" spans="12:12">
      <c r="L15949" s="71"/>
    </row>
    <row r="15950" spans="12:12">
      <c r="L15950" s="71"/>
    </row>
    <row r="15951" spans="12:12">
      <c r="L15951" s="71"/>
    </row>
    <row r="15952" spans="12:12">
      <c r="L15952" s="71"/>
    </row>
    <row r="15953" spans="12:12">
      <c r="L15953" s="71"/>
    </row>
    <row r="15954" spans="12:12">
      <c r="L15954" s="71"/>
    </row>
    <row r="15955" spans="12:12">
      <c r="L15955" s="71"/>
    </row>
    <row r="15956" spans="12:12">
      <c r="L15956" s="71"/>
    </row>
    <row r="15957" spans="12:12">
      <c r="L15957" s="71"/>
    </row>
    <row r="15958" spans="12:12">
      <c r="L15958" s="71"/>
    </row>
    <row r="15959" spans="12:12">
      <c r="L15959" s="71"/>
    </row>
    <row r="15960" spans="12:12">
      <c r="L15960" s="71"/>
    </row>
    <row r="15961" spans="12:12">
      <c r="L15961" s="71"/>
    </row>
    <row r="15962" spans="12:12">
      <c r="L15962" s="71"/>
    </row>
    <row r="15963" spans="12:12">
      <c r="L15963" s="71"/>
    </row>
    <row r="15964" spans="12:12">
      <c r="L15964" s="71"/>
    </row>
    <row r="15965" spans="12:12">
      <c r="L15965" s="71"/>
    </row>
    <row r="15966" spans="12:12">
      <c r="L15966" s="71"/>
    </row>
    <row r="15967" spans="12:12">
      <c r="L15967" s="71"/>
    </row>
    <row r="15968" spans="12:12">
      <c r="L15968" s="71"/>
    </row>
    <row r="15969" spans="12:12">
      <c r="L15969" s="71"/>
    </row>
    <row r="15970" spans="12:12">
      <c r="L15970" s="71"/>
    </row>
    <row r="15971" spans="12:12">
      <c r="L15971" s="71"/>
    </row>
    <row r="15972" spans="12:12">
      <c r="L15972" s="71"/>
    </row>
    <row r="15973" spans="12:12">
      <c r="L15973" s="71"/>
    </row>
    <row r="15974" spans="12:12">
      <c r="L15974" s="71"/>
    </row>
    <row r="15975" spans="12:12">
      <c r="L15975" s="71"/>
    </row>
    <row r="15976" spans="12:12">
      <c r="L15976" s="71"/>
    </row>
    <row r="15977" spans="12:12">
      <c r="L15977" s="71"/>
    </row>
    <row r="15978" spans="12:12">
      <c r="L15978" s="71"/>
    </row>
    <row r="15979" spans="12:12">
      <c r="L15979" s="71"/>
    </row>
    <row r="15980" spans="12:12">
      <c r="L15980" s="71"/>
    </row>
    <row r="15981" spans="12:12">
      <c r="L15981" s="71"/>
    </row>
    <row r="15982" spans="12:12">
      <c r="L15982" s="71"/>
    </row>
    <row r="15983" spans="12:12">
      <c r="L15983" s="71"/>
    </row>
    <row r="15984" spans="12:12">
      <c r="L15984" s="71"/>
    </row>
    <row r="15985" spans="12:12">
      <c r="L15985" s="71"/>
    </row>
    <row r="15986" spans="12:12">
      <c r="L15986" s="71"/>
    </row>
    <row r="15987" spans="12:12">
      <c r="L15987" s="71"/>
    </row>
    <row r="15988" spans="12:12">
      <c r="L15988" s="71"/>
    </row>
    <row r="15989" spans="12:12">
      <c r="L15989" s="71"/>
    </row>
    <row r="15990" spans="12:12">
      <c r="L15990" s="71"/>
    </row>
    <row r="15991" spans="12:12">
      <c r="L15991" s="71"/>
    </row>
    <row r="15992" spans="12:12">
      <c r="L15992" s="71"/>
    </row>
    <row r="15993" spans="12:12">
      <c r="L15993" s="71"/>
    </row>
    <row r="15994" spans="12:12">
      <c r="L15994" s="71"/>
    </row>
    <row r="15995" spans="12:12">
      <c r="L15995" s="71"/>
    </row>
    <row r="15996" spans="12:12">
      <c r="L15996" s="71"/>
    </row>
    <row r="15997" spans="12:12">
      <c r="L15997" s="71"/>
    </row>
    <row r="15998" spans="12:12">
      <c r="L15998" s="71"/>
    </row>
    <row r="15999" spans="12:12">
      <c r="L15999" s="71"/>
    </row>
    <row r="16000" spans="12:12">
      <c r="L16000" s="71"/>
    </row>
    <row r="16001" spans="12:12">
      <c r="L16001" s="71"/>
    </row>
    <row r="16002" spans="12:12">
      <c r="L16002" s="71"/>
    </row>
    <row r="16003" spans="12:12">
      <c r="L16003" s="71"/>
    </row>
    <row r="16004" spans="12:12">
      <c r="L16004" s="71"/>
    </row>
    <row r="16005" spans="12:12">
      <c r="L16005" s="71"/>
    </row>
    <row r="16006" spans="12:12">
      <c r="L16006" s="71"/>
    </row>
    <row r="16007" spans="12:12">
      <c r="L16007" s="71"/>
    </row>
    <row r="16008" spans="12:12">
      <c r="L16008" s="71"/>
    </row>
    <row r="16009" spans="12:12">
      <c r="L16009" s="71"/>
    </row>
    <row r="16010" spans="12:12">
      <c r="L16010" s="71"/>
    </row>
    <row r="16011" spans="12:12">
      <c r="L16011" s="71"/>
    </row>
    <row r="16012" spans="12:12">
      <c r="L16012" s="71"/>
    </row>
    <row r="16013" spans="12:12">
      <c r="L16013" s="71"/>
    </row>
    <row r="16014" spans="12:12">
      <c r="L16014" s="71"/>
    </row>
    <row r="16015" spans="12:12">
      <c r="L16015" s="71"/>
    </row>
    <row r="16016" spans="12:12">
      <c r="L16016" s="71"/>
    </row>
    <row r="16017" spans="12:12">
      <c r="L16017" s="71"/>
    </row>
    <row r="16018" spans="12:12">
      <c r="L16018" s="71"/>
    </row>
    <row r="16019" spans="12:12">
      <c r="L16019" s="71"/>
    </row>
    <row r="16020" spans="12:12">
      <c r="L16020" s="71"/>
    </row>
    <row r="16021" spans="12:12">
      <c r="L16021" s="71"/>
    </row>
    <row r="16022" spans="12:12">
      <c r="L16022" s="71"/>
    </row>
    <row r="16023" spans="12:12">
      <c r="L16023" s="71"/>
    </row>
    <row r="16024" spans="12:12">
      <c r="L16024" s="71"/>
    </row>
    <row r="16025" spans="12:12">
      <c r="L16025" s="71"/>
    </row>
    <row r="16026" spans="12:12">
      <c r="L16026" s="71"/>
    </row>
    <row r="16027" spans="12:12">
      <c r="L16027" s="71"/>
    </row>
    <row r="16028" spans="12:12">
      <c r="L16028" s="71"/>
    </row>
    <row r="16029" spans="12:12">
      <c r="L16029" s="71"/>
    </row>
    <row r="16030" spans="12:12">
      <c r="L16030" s="71"/>
    </row>
    <row r="16031" spans="12:12">
      <c r="L16031" s="71"/>
    </row>
    <row r="16032" spans="12:12">
      <c r="L16032" s="71"/>
    </row>
    <row r="16033" spans="12:12">
      <c r="L16033" s="71"/>
    </row>
    <row r="16034" spans="12:12">
      <c r="L16034" s="71"/>
    </row>
    <row r="16035" spans="12:12">
      <c r="L16035" s="71"/>
    </row>
    <row r="16036" spans="12:12">
      <c r="L16036" s="71"/>
    </row>
    <row r="16037" spans="12:12">
      <c r="L16037" s="71"/>
    </row>
    <row r="16038" spans="12:12">
      <c r="L16038" s="71"/>
    </row>
    <row r="16039" spans="12:12">
      <c r="L16039" s="71"/>
    </row>
    <row r="16040" spans="12:12">
      <c r="L16040" s="71"/>
    </row>
    <row r="16041" spans="12:12">
      <c r="L16041" s="71"/>
    </row>
    <row r="16042" spans="12:12">
      <c r="L16042" s="71"/>
    </row>
    <row r="16043" spans="12:12">
      <c r="L16043" s="71"/>
    </row>
    <row r="16044" spans="12:12">
      <c r="L16044" s="71"/>
    </row>
    <row r="16045" spans="12:12">
      <c r="L16045" s="71"/>
    </row>
    <row r="16046" spans="12:12">
      <c r="L16046" s="71"/>
    </row>
    <row r="16047" spans="12:12">
      <c r="L16047" s="71"/>
    </row>
    <row r="16048" spans="12:12">
      <c r="L16048" s="71"/>
    </row>
    <row r="16049" spans="12:12">
      <c r="L16049" s="71"/>
    </row>
    <row r="16050" spans="12:12">
      <c r="L16050" s="71"/>
    </row>
    <row r="16051" spans="12:12">
      <c r="L16051" s="71"/>
    </row>
    <row r="16052" spans="12:12">
      <c r="L16052" s="71"/>
    </row>
    <row r="16053" spans="12:12">
      <c r="L16053" s="71"/>
    </row>
    <row r="16054" spans="12:12">
      <c r="L16054" s="71"/>
    </row>
    <row r="16055" spans="12:12">
      <c r="L16055" s="71"/>
    </row>
    <row r="16056" spans="12:12">
      <c r="L16056" s="71"/>
    </row>
    <row r="16057" spans="12:12">
      <c r="L16057" s="71"/>
    </row>
    <row r="16058" spans="12:12">
      <c r="L16058" s="71"/>
    </row>
    <row r="16059" spans="12:12">
      <c r="L16059" s="71"/>
    </row>
    <row r="16060" spans="12:12">
      <c r="L16060" s="71"/>
    </row>
    <row r="16061" spans="12:12">
      <c r="L16061" s="71"/>
    </row>
    <row r="16062" spans="12:12">
      <c r="L16062" s="71"/>
    </row>
    <row r="16063" spans="12:12">
      <c r="L16063" s="71"/>
    </row>
    <row r="16064" spans="12:12">
      <c r="L16064" s="71"/>
    </row>
    <row r="16065" spans="12:12">
      <c r="L16065" s="71"/>
    </row>
    <row r="16066" spans="12:12">
      <c r="L16066" s="71"/>
    </row>
    <row r="16067" spans="12:12">
      <c r="L16067" s="71"/>
    </row>
    <row r="16068" spans="12:12">
      <c r="L16068" s="71"/>
    </row>
    <row r="16069" spans="12:12">
      <c r="L16069" s="71"/>
    </row>
    <row r="16070" spans="12:12">
      <c r="L16070" s="71"/>
    </row>
    <row r="16071" spans="12:12">
      <c r="L16071" s="71"/>
    </row>
    <row r="16072" spans="12:12">
      <c r="L16072" s="71"/>
    </row>
    <row r="16073" spans="12:12">
      <c r="L16073" s="71"/>
    </row>
    <row r="16074" spans="12:12">
      <c r="L16074" s="71"/>
    </row>
    <row r="16075" spans="12:12">
      <c r="L16075" s="71"/>
    </row>
    <row r="16076" spans="12:12">
      <c r="L16076" s="71"/>
    </row>
    <row r="16077" spans="12:12">
      <c r="L16077" s="71"/>
    </row>
    <row r="16078" spans="12:12">
      <c r="L16078" s="71"/>
    </row>
    <row r="16079" spans="12:12">
      <c r="L16079" s="71"/>
    </row>
    <row r="16080" spans="12:12">
      <c r="L16080" s="71"/>
    </row>
    <row r="16081" spans="12:12">
      <c r="L16081" s="71"/>
    </row>
    <row r="16082" spans="12:12">
      <c r="L16082" s="71"/>
    </row>
    <row r="16083" spans="12:12">
      <c r="L16083" s="71"/>
    </row>
    <row r="16084" spans="12:12">
      <c r="L16084" s="71"/>
    </row>
    <row r="16085" spans="12:12">
      <c r="L16085" s="71"/>
    </row>
    <row r="16086" spans="12:12">
      <c r="L16086" s="71"/>
    </row>
    <row r="16087" spans="12:12">
      <c r="L16087" s="71"/>
    </row>
    <row r="16088" spans="12:12">
      <c r="L16088" s="71"/>
    </row>
    <row r="16089" spans="12:12">
      <c r="L16089" s="71"/>
    </row>
    <row r="16090" spans="12:12">
      <c r="L16090" s="71"/>
    </row>
    <row r="16091" spans="12:12">
      <c r="L16091" s="71"/>
    </row>
    <row r="16092" spans="12:12">
      <c r="L16092" s="71"/>
    </row>
    <row r="16093" spans="12:12">
      <c r="L16093" s="71"/>
    </row>
    <row r="16094" spans="12:12">
      <c r="L16094" s="71"/>
    </row>
    <row r="16095" spans="12:12">
      <c r="L16095" s="71"/>
    </row>
    <row r="16096" spans="12:12">
      <c r="L16096" s="71"/>
    </row>
    <row r="16097" spans="12:12">
      <c r="L16097" s="71"/>
    </row>
    <row r="16098" spans="12:12">
      <c r="L16098" s="71"/>
    </row>
    <row r="16099" spans="12:12">
      <c r="L16099" s="71"/>
    </row>
    <row r="16100" spans="12:12">
      <c r="L16100" s="71"/>
    </row>
    <row r="16101" spans="12:12">
      <c r="L16101" s="71"/>
    </row>
    <row r="16102" spans="12:12">
      <c r="L16102" s="71"/>
    </row>
    <row r="16103" spans="12:12">
      <c r="L16103" s="71"/>
    </row>
    <row r="16104" spans="12:12">
      <c r="L16104" s="71"/>
    </row>
    <row r="16105" spans="12:12">
      <c r="L16105" s="71"/>
    </row>
    <row r="16106" spans="12:12">
      <c r="L16106" s="71"/>
    </row>
    <row r="16107" spans="12:12">
      <c r="L16107" s="71"/>
    </row>
    <row r="16108" spans="12:12">
      <c r="L16108" s="71"/>
    </row>
    <row r="16109" spans="12:12">
      <c r="L16109" s="71"/>
    </row>
    <row r="16110" spans="12:12">
      <c r="L16110" s="71"/>
    </row>
    <row r="16111" spans="12:12">
      <c r="L16111" s="71"/>
    </row>
    <row r="16112" spans="12:12">
      <c r="L16112" s="71"/>
    </row>
    <row r="16113" spans="12:12">
      <c r="L16113" s="71"/>
    </row>
    <row r="16114" spans="12:12">
      <c r="L16114" s="71"/>
    </row>
    <row r="16115" spans="12:12">
      <c r="L16115" s="71"/>
    </row>
    <row r="16116" spans="12:12">
      <c r="L16116" s="71"/>
    </row>
    <row r="16117" spans="12:12">
      <c r="L16117" s="71"/>
    </row>
    <row r="16118" spans="12:12">
      <c r="L16118" s="71"/>
    </row>
    <row r="16119" spans="12:12">
      <c r="L16119" s="71"/>
    </row>
    <row r="16120" spans="12:12">
      <c r="L16120" s="71"/>
    </row>
    <row r="16121" spans="12:12">
      <c r="L16121" s="71"/>
    </row>
    <row r="16122" spans="12:12">
      <c r="L16122" s="71"/>
    </row>
    <row r="16123" spans="12:12">
      <c r="L16123" s="71"/>
    </row>
    <row r="16124" spans="12:12">
      <c r="L16124" s="71"/>
    </row>
    <row r="16125" spans="12:12">
      <c r="L16125" s="71"/>
    </row>
    <row r="16126" spans="12:12">
      <c r="L16126" s="71"/>
    </row>
    <row r="16127" spans="12:12">
      <c r="L16127" s="71"/>
    </row>
    <row r="16128" spans="12:12">
      <c r="L16128" s="71"/>
    </row>
    <row r="16129" spans="12:12">
      <c r="L16129" s="71"/>
    </row>
    <row r="16130" spans="12:12">
      <c r="L16130" s="71"/>
    </row>
    <row r="16131" spans="12:12">
      <c r="L16131" s="71"/>
    </row>
    <row r="16132" spans="12:12">
      <c r="L16132" s="71"/>
    </row>
    <row r="16133" spans="12:12">
      <c r="L16133" s="71"/>
    </row>
    <row r="16134" spans="12:12">
      <c r="L16134" s="71"/>
    </row>
    <row r="16135" spans="12:12">
      <c r="L16135" s="71"/>
    </row>
    <row r="16136" spans="12:12">
      <c r="L16136" s="71"/>
    </row>
    <row r="16137" spans="12:12">
      <c r="L16137" s="71"/>
    </row>
    <row r="16138" spans="12:12">
      <c r="L16138" s="71"/>
    </row>
    <row r="16139" spans="12:12">
      <c r="L16139" s="71"/>
    </row>
    <row r="16140" spans="12:12">
      <c r="L16140" s="71"/>
    </row>
    <row r="16141" spans="12:12">
      <c r="L16141" s="71"/>
    </row>
    <row r="16142" spans="12:12">
      <c r="L16142" s="71"/>
    </row>
    <row r="16143" spans="12:12">
      <c r="L16143" s="71"/>
    </row>
    <row r="16144" spans="12:12">
      <c r="L16144" s="71"/>
    </row>
    <row r="16145" spans="12:12">
      <c r="L16145" s="71"/>
    </row>
    <row r="16146" spans="12:12">
      <c r="L16146" s="71"/>
    </row>
    <row r="16147" spans="12:12">
      <c r="L16147" s="71"/>
    </row>
    <row r="16148" spans="12:12">
      <c r="L16148" s="71"/>
    </row>
    <row r="16149" spans="12:12">
      <c r="L16149" s="71"/>
    </row>
    <row r="16150" spans="12:12">
      <c r="L16150" s="71"/>
    </row>
    <row r="16151" spans="12:12">
      <c r="L16151" s="71"/>
    </row>
    <row r="16152" spans="12:12">
      <c r="L16152" s="71"/>
    </row>
    <row r="16153" spans="12:12">
      <c r="L16153" s="71"/>
    </row>
    <row r="16154" spans="12:12">
      <c r="L16154" s="71"/>
    </row>
    <row r="16155" spans="12:12">
      <c r="L16155" s="71"/>
    </row>
    <row r="16156" spans="12:12">
      <c r="L16156" s="71"/>
    </row>
    <row r="16157" spans="12:12">
      <c r="L16157" s="71"/>
    </row>
    <row r="16158" spans="12:12">
      <c r="L16158" s="71"/>
    </row>
    <row r="16159" spans="12:12">
      <c r="L16159" s="71"/>
    </row>
    <row r="16160" spans="12:12">
      <c r="L16160" s="71"/>
    </row>
    <row r="16161" spans="12:12">
      <c r="L16161" s="71"/>
    </row>
    <row r="16162" spans="12:12">
      <c r="L16162" s="71"/>
    </row>
    <row r="16163" spans="12:12">
      <c r="L16163" s="71"/>
    </row>
    <row r="16164" spans="12:12">
      <c r="L16164" s="71"/>
    </row>
    <row r="16165" spans="12:12">
      <c r="L16165" s="71"/>
    </row>
    <row r="16166" spans="12:12">
      <c r="L16166" s="71"/>
    </row>
    <row r="16167" spans="12:12">
      <c r="L16167" s="71"/>
    </row>
    <row r="16168" spans="12:12">
      <c r="L16168" s="71"/>
    </row>
    <row r="16169" spans="12:12">
      <c r="L16169" s="71"/>
    </row>
    <row r="16170" spans="12:12">
      <c r="L16170" s="71"/>
    </row>
    <row r="16171" spans="12:12">
      <c r="L16171" s="71"/>
    </row>
    <row r="16172" spans="12:12">
      <c r="L16172" s="71"/>
    </row>
    <row r="16173" spans="12:12">
      <c r="L16173" s="71"/>
    </row>
    <row r="16174" spans="12:12">
      <c r="L16174" s="71"/>
    </row>
    <row r="16175" spans="12:12">
      <c r="L16175" s="71"/>
    </row>
    <row r="16176" spans="12:12">
      <c r="L16176" s="71"/>
    </row>
    <row r="16177" spans="12:12">
      <c r="L16177" s="71"/>
    </row>
    <row r="16178" spans="12:12">
      <c r="L16178" s="71"/>
    </row>
    <row r="16179" spans="12:12">
      <c r="L16179" s="71"/>
    </row>
    <row r="16180" spans="12:12">
      <c r="L16180" s="71"/>
    </row>
    <row r="16181" spans="12:12">
      <c r="L16181" s="71"/>
    </row>
    <row r="16182" spans="12:12">
      <c r="L16182" s="71"/>
    </row>
    <row r="16183" spans="12:12">
      <c r="L16183" s="71"/>
    </row>
    <row r="16184" spans="12:12">
      <c r="L16184" s="71"/>
    </row>
    <row r="16185" spans="12:12">
      <c r="L16185" s="71"/>
    </row>
    <row r="16186" spans="12:12">
      <c r="L16186" s="71"/>
    </row>
    <row r="16187" spans="12:12">
      <c r="L16187" s="71"/>
    </row>
    <row r="16188" spans="12:12">
      <c r="L16188" s="71"/>
    </row>
    <row r="16189" spans="12:12">
      <c r="L16189" s="71"/>
    </row>
    <row r="16190" spans="12:12">
      <c r="L16190" s="71"/>
    </row>
    <row r="16191" spans="12:12">
      <c r="L16191" s="71"/>
    </row>
    <row r="16192" spans="12:12">
      <c r="L16192" s="71"/>
    </row>
    <row r="16193" spans="12:12">
      <c r="L16193" s="71"/>
    </row>
    <row r="16194" spans="12:12">
      <c r="L16194" s="71"/>
    </row>
    <row r="16195" spans="12:12">
      <c r="L16195" s="71"/>
    </row>
    <row r="16196" spans="12:12">
      <c r="L16196" s="71"/>
    </row>
    <row r="16197" spans="12:12">
      <c r="L16197" s="71"/>
    </row>
    <row r="16198" spans="12:12">
      <c r="L16198" s="71"/>
    </row>
    <row r="16199" spans="12:12">
      <c r="L16199" s="71"/>
    </row>
    <row r="16200" spans="12:12">
      <c r="L16200" s="71"/>
    </row>
    <row r="16201" spans="12:12">
      <c r="L16201" s="71"/>
    </row>
    <row r="16202" spans="12:12">
      <c r="L16202" s="71"/>
    </row>
    <row r="16203" spans="12:12">
      <c r="L16203" s="71"/>
    </row>
    <row r="16204" spans="12:12">
      <c r="L16204" s="71"/>
    </row>
    <row r="16205" spans="12:12">
      <c r="L16205" s="71"/>
    </row>
    <row r="16206" spans="12:12">
      <c r="L16206" s="71"/>
    </row>
    <row r="16207" spans="12:12">
      <c r="L16207" s="71"/>
    </row>
    <row r="16208" spans="12:12">
      <c r="L16208" s="71"/>
    </row>
    <row r="16209" spans="12:12">
      <c r="L16209" s="71"/>
    </row>
    <row r="16210" spans="12:12">
      <c r="L16210" s="71"/>
    </row>
    <row r="16211" spans="12:12">
      <c r="L16211" s="71"/>
    </row>
    <row r="16212" spans="12:12">
      <c r="L16212" s="71"/>
    </row>
    <row r="16213" spans="12:12">
      <c r="L16213" s="71"/>
    </row>
    <row r="16214" spans="12:12">
      <c r="L16214" s="71"/>
    </row>
    <row r="16215" spans="12:12">
      <c r="L16215" s="71"/>
    </row>
    <row r="16216" spans="12:12">
      <c r="L16216" s="71"/>
    </row>
    <row r="16217" spans="12:12">
      <c r="L16217" s="71"/>
    </row>
    <row r="16218" spans="12:12">
      <c r="L16218" s="71"/>
    </row>
    <row r="16219" spans="12:12">
      <c r="L16219" s="71"/>
    </row>
    <row r="16220" spans="12:12">
      <c r="L16220" s="71"/>
    </row>
    <row r="16221" spans="12:12">
      <c r="L16221" s="71"/>
    </row>
    <row r="16222" spans="12:12">
      <c r="L16222" s="71"/>
    </row>
    <row r="16223" spans="12:12">
      <c r="L16223" s="71"/>
    </row>
    <row r="16224" spans="12:12">
      <c r="L16224" s="71"/>
    </row>
    <row r="16225" spans="12:12">
      <c r="L16225" s="71"/>
    </row>
    <row r="16226" spans="12:12">
      <c r="L16226" s="71"/>
    </row>
    <row r="16227" spans="12:12">
      <c r="L16227" s="71"/>
    </row>
    <row r="16228" spans="12:12">
      <c r="L16228" s="71"/>
    </row>
    <row r="16229" spans="12:12">
      <c r="L16229" s="71"/>
    </row>
    <row r="16230" spans="12:12">
      <c r="L16230" s="71"/>
    </row>
    <row r="16231" spans="12:12">
      <c r="L16231" s="71"/>
    </row>
    <row r="16232" spans="12:12">
      <c r="L16232" s="71"/>
    </row>
    <row r="16233" spans="12:12">
      <c r="L16233" s="71"/>
    </row>
    <row r="16234" spans="12:12">
      <c r="L16234" s="71"/>
    </row>
    <row r="16235" spans="12:12">
      <c r="L16235" s="71"/>
    </row>
    <row r="16236" spans="12:12">
      <c r="L16236" s="71"/>
    </row>
    <row r="16237" spans="12:12">
      <c r="L16237" s="71"/>
    </row>
    <row r="16238" spans="12:12">
      <c r="L16238" s="71"/>
    </row>
    <row r="16239" spans="12:12">
      <c r="L16239" s="71"/>
    </row>
    <row r="16240" spans="12:12">
      <c r="L16240" s="71"/>
    </row>
    <row r="16241" spans="12:12">
      <c r="L16241" s="71"/>
    </row>
    <row r="16242" spans="12:12">
      <c r="L16242" s="71"/>
    </row>
    <row r="16243" spans="12:12">
      <c r="L16243" s="71"/>
    </row>
    <row r="16244" spans="12:12">
      <c r="L16244" s="71"/>
    </row>
    <row r="16245" spans="12:12">
      <c r="L16245" s="71"/>
    </row>
    <row r="16246" spans="12:12">
      <c r="L16246" s="71"/>
    </row>
    <row r="16247" spans="12:12">
      <c r="L16247" s="71"/>
    </row>
    <row r="16248" spans="12:12">
      <c r="L16248" s="71"/>
    </row>
    <row r="16249" spans="12:12">
      <c r="L16249" s="71"/>
    </row>
    <row r="16250" spans="12:12">
      <c r="L16250" s="71"/>
    </row>
    <row r="16251" spans="12:12">
      <c r="L16251" s="71"/>
    </row>
    <row r="16252" spans="12:12">
      <c r="L16252" s="71"/>
    </row>
    <row r="16253" spans="12:12">
      <c r="L16253" s="71"/>
    </row>
    <row r="16254" spans="12:12">
      <c r="L16254" s="71"/>
    </row>
    <row r="16255" spans="12:12">
      <c r="L16255" s="71"/>
    </row>
    <row r="16256" spans="12:12">
      <c r="L16256" s="71"/>
    </row>
    <row r="16257" spans="12:12">
      <c r="L16257" s="71"/>
    </row>
    <row r="16258" spans="12:12">
      <c r="L16258" s="71"/>
    </row>
    <row r="16259" spans="12:12">
      <c r="L16259" s="71"/>
    </row>
    <row r="16260" spans="12:12">
      <c r="L16260" s="71"/>
    </row>
    <row r="16261" spans="12:12">
      <c r="L16261" s="71"/>
    </row>
    <row r="16262" spans="12:12">
      <c r="L16262" s="71"/>
    </row>
    <row r="16263" spans="12:12">
      <c r="L16263" s="71"/>
    </row>
    <row r="16264" spans="12:12">
      <c r="L16264" s="71"/>
    </row>
    <row r="16265" spans="12:12">
      <c r="L16265" s="71"/>
    </row>
    <row r="16266" spans="12:12">
      <c r="L16266" s="71"/>
    </row>
    <row r="16267" spans="12:12">
      <c r="L16267" s="71"/>
    </row>
    <row r="16268" spans="12:12">
      <c r="L16268" s="71"/>
    </row>
    <row r="16269" spans="12:12">
      <c r="L16269" s="71"/>
    </row>
    <row r="16270" spans="12:12">
      <c r="L16270" s="71"/>
    </row>
    <row r="16271" spans="12:12">
      <c r="L16271" s="71"/>
    </row>
    <row r="16272" spans="12:12">
      <c r="L16272" s="71"/>
    </row>
    <row r="16273" spans="12:12">
      <c r="L16273" s="71"/>
    </row>
    <row r="16274" spans="12:12">
      <c r="L16274" s="71"/>
    </row>
    <row r="16275" spans="12:12">
      <c r="L16275" s="71"/>
    </row>
    <row r="16276" spans="12:12">
      <c r="L16276" s="71"/>
    </row>
    <row r="16277" spans="12:12">
      <c r="L16277" s="71"/>
    </row>
    <row r="16278" spans="12:12">
      <c r="L16278" s="71"/>
    </row>
    <row r="16279" spans="12:12">
      <c r="L16279" s="71"/>
    </row>
    <row r="16280" spans="12:12">
      <c r="L16280" s="71"/>
    </row>
    <row r="16281" spans="12:12">
      <c r="L16281" s="71"/>
    </row>
    <row r="16282" spans="12:12">
      <c r="L16282" s="71"/>
    </row>
    <row r="16283" spans="12:12">
      <c r="L16283" s="71"/>
    </row>
    <row r="16284" spans="12:12">
      <c r="L16284" s="71"/>
    </row>
    <row r="16285" spans="12:12">
      <c r="L16285" s="71"/>
    </row>
    <row r="16286" spans="12:12">
      <c r="L16286" s="71"/>
    </row>
    <row r="16287" spans="12:12">
      <c r="L16287" s="71"/>
    </row>
    <row r="16288" spans="12:12">
      <c r="L16288" s="71"/>
    </row>
    <row r="16289" spans="12:12">
      <c r="L16289" s="71"/>
    </row>
    <row r="16290" spans="12:12">
      <c r="L16290" s="71"/>
    </row>
    <row r="16291" spans="12:12">
      <c r="L16291" s="71"/>
    </row>
    <row r="16292" spans="12:12">
      <c r="L16292" s="71"/>
    </row>
    <row r="16293" spans="12:12">
      <c r="L16293" s="71"/>
    </row>
    <row r="16294" spans="12:12">
      <c r="L16294" s="71"/>
    </row>
    <row r="16295" spans="12:12">
      <c r="L16295" s="71"/>
    </row>
    <row r="16296" spans="12:12">
      <c r="L16296" s="71"/>
    </row>
    <row r="16297" spans="12:12">
      <c r="L16297" s="71"/>
    </row>
    <row r="16298" spans="12:12">
      <c r="L16298" s="71"/>
    </row>
    <row r="16299" spans="12:12">
      <c r="L16299" s="71"/>
    </row>
    <row r="16300" spans="12:12">
      <c r="L16300" s="71"/>
    </row>
    <row r="16301" spans="12:12">
      <c r="L16301" s="71"/>
    </row>
    <row r="16302" spans="12:12">
      <c r="L16302" s="71"/>
    </row>
    <row r="16303" spans="12:12">
      <c r="L16303" s="71"/>
    </row>
    <row r="16304" spans="12:12">
      <c r="L16304" s="71"/>
    </row>
    <row r="16305" spans="12:12">
      <c r="L16305" s="71"/>
    </row>
    <row r="16306" spans="12:12">
      <c r="L16306" s="71"/>
    </row>
    <row r="16307" spans="12:12">
      <c r="L16307" s="71"/>
    </row>
    <row r="16308" spans="12:12">
      <c r="L16308" s="71"/>
    </row>
    <row r="16309" spans="12:12">
      <c r="L16309" s="71"/>
    </row>
    <row r="16310" spans="12:12">
      <c r="L16310" s="71"/>
    </row>
    <row r="16311" spans="12:12">
      <c r="L16311" s="71"/>
    </row>
    <row r="16312" spans="12:12">
      <c r="L16312" s="71"/>
    </row>
    <row r="16313" spans="12:12">
      <c r="L16313" s="71"/>
    </row>
    <row r="16314" spans="12:12">
      <c r="L16314" s="71"/>
    </row>
    <row r="16315" spans="12:12">
      <c r="L16315" s="71"/>
    </row>
    <row r="16316" spans="12:12">
      <c r="L16316" s="71"/>
    </row>
    <row r="16317" spans="12:12">
      <c r="L16317" s="71"/>
    </row>
    <row r="16318" spans="12:12">
      <c r="L16318" s="71"/>
    </row>
    <row r="16319" spans="12:12">
      <c r="L16319" s="71"/>
    </row>
    <row r="16320" spans="12:12">
      <c r="L16320" s="71"/>
    </row>
    <row r="16321" spans="12:12">
      <c r="L16321" s="71"/>
    </row>
    <row r="16322" spans="12:12">
      <c r="L16322" s="71"/>
    </row>
    <row r="16323" spans="12:12">
      <c r="L16323" s="71"/>
    </row>
    <row r="16324" spans="12:12">
      <c r="L16324" s="71"/>
    </row>
    <row r="16325" spans="12:12">
      <c r="L16325" s="71"/>
    </row>
    <row r="16326" spans="12:12">
      <c r="L16326" s="71"/>
    </row>
    <row r="16327" spans="12:12">
      <c r="L16327" s="71"/>
    </row>
    <row r="16328" spans="12:12">
      <c r="L16328" s="71"/>
    </row>
    <row r="16329" spans="12:12">
      <c r="L16329" s="71"/>
    </row>
    <row r="16330" spans="12:12">
      <c r="L16330" s="71"/>
    </row>
    <row r="16331" spans="12:12">
      <c r="L16331" s="71"/>
    </row>
    <row r="16332" spans="12:12">
      <c r="L16332" s="71"/>
    </row>
    <row r="16333" spans="12:12">
      <c r="L16333" s="71"/>
    </row>
    <row r="16334" spans="12:12">
      <c r="L16334" s="71"/>
    </row>
    <row r="16335" spans="12:12">
      <c r="L16335" s="71"/>
    </row>
    <row r="16336" spans="12:12">
      <c r="L16336" s="71"/>
    </row>
    <row r="16337" spans="12:12">
      <c r="L16337" s="71"/>
    </row>
    <row r="16338" spans="12:12">
      <c r="L16338" s="71"/>
    </row>
    <row r="16339" spans="12:12">
      <c r="L16339" s="71"/>
    </row>
    <row r="16340" spans="12:12">
      <c r="L16340" s="71"/>
    </row>
    <row r="16341" spans="12:12">
      <c r="L16341" s="71"/>
    </row>
    <row r="16342" spans="12:12">
      <c r="L16342" s="71"/>
    </row>
    <row r="16343" spans="12:12">
      <c r="L16343" s="71"/>
    </row>
    <row r="16344" spans="12:12">
      <c r="L16344" s="71"/>
    </row>
    <row r="16345" spans="12:12">
      <c r="L16345" s="71"/>
    </row>
    <row r="16346" spans="12:12">
      <c r="L16346" s="71"/>
    </row>
    <row r="16347" spans="12:12">
      <c r="L16347" s="71"/>
    </row>
    <row r="16348" spans="12:12">
      <c r="L16348" s="71"/>
    </row>
    <row r="16349" spans="12:12">
      <c r="L16349" s="71"/>
    </row>
    <row r="16350" spans="12:12">
      <c r="L16350" s="71"/>
    </row>
    <row r="16351" spans="12:12">
      <c r="L16351" s="71"/>
    </row>
    <row r="16352" spans="12:12">
      <c r="L16352" s="71"/>
    </row>
    <row r="16353" spans="12:12">
      <c r="L16353" s="71"/>
    </row>
    <row r="16354" spans="12:12">
      <c r="L16354" s="71"/>
    </row>
    <row r="16355" spans="12:12">
      <c r="L16355" s="71"/>
    </row>
    <row r="16356" spans="12:12">
      <c r="L16356" s="71"/>
    </row>
    <row r="16357" spans="12:12">
      <c r="L16357" s="71"/>
    </row>
    <row r="16358" spans="12:12">
      <c r="L16358" s="71"/>
    </row>
    <row r="16359" spans="12:12">
      <c r="L16359" s="71"/>
    </row>
    <row r="16360" spans="12:12">
      <c r="L16360" s="71"/>
    </row>
    <row r="16361" spans="12:12">
      <c r="L16361" s="71"/>
    </row>
    <row r="16362" spans="12:12">
      <c r="L16362" s="71"/>
    </row>
    <row r="16363" spans="12:12">
      <c r="L16363" s="71"/>
    </row>
    <row r="16364" spans="12:12">
      <c r="L16364" s="71"/>
    </row>
    <row r="16365" spans="12:12">
      <c r="L16365" s="71"/>
    </row>
    <row r="16366" spans="12:12">
      <c r="L16366" s="71"/>
    </row>
    <row r="16367" spans="12:12">
      <c r="L16367" s="71"/>
    </row>
    <row r="16368" spans="12:12">
      <c r="L16368" s="71"/>
    </row>
    <row r="16369" spans="12:12">
      <c r="L16369" s="71"/>
    </row>
    <row r="16370" spans="12:12">
      <c r="L16370" s="71"/>
    </row>
    <row r="16371" spans="12:12">
      <c r="L16371" s="71"/>
    </row>
    <row r="16372" spans="12:12">
      <c r="L16372" s="71"/>
    </row>
    <row r="16373" spans="12:12">
      <c r="L16373" s="71"/>
    </row>
    <row r="16374" spans="12:12">
      <c r="L16374" s="71"/>
    </row>
    <row r="16375" spans="12:12">
      <c r="L16375" s="71"/>
    </row>
    <row r="16376" spans="12:12">
      <c r="L16376" s="71"/>
    </row>
    <row r="16377" spans="12:12">
      <c r="L16377" s="71"/>
    </row>
    <row r="16378" spans="12:12">
      <c r="L16378" s="71"/>
    </row>
    <row r="16379" spans="12:12">
      <c r="L16379" s="71"/>
    </row>
    <row r="16380" spans="12:12">
      <c r="L16380" s="71"/>
    </row>
    <row r="16381" spans="12:12">
      <c r="L16381" s="71"/>
    </row>
    <row r="16382" spans="12:12">
      <c r="L16382" s="71"/>
    </row>
    <row r="16383" spans="12:12">
      <c r="L16383" s="71"/>
    </row>
    <row r="16384" spans="12:12">
      <c r="L16384" s="71"/>
    </row>
    <row r="16385" spans="12:12">
      <c r="L16385" s="71"/>
    </row>
    <row r="16386" spans="12:12">
      <c r="L16386" s="71"/>
    </row>
    <row r="16387" spans="12:12">
      <c r="L16387" s="71"/>
    </row>
    <row r="16388" spans="12:12">
      <c r="L16388" s="71"/>
    </row>
    <row r="16389" spans="12:12">
      <c r="L16389" s="71"/>
    </row>
    <row r="16390" spans="12:12">
      <c r="L16390" s="71"/>
    </row>
    <row r="16391" spans="12:12">
      <c r="L16391" s="71"/>
    </row>
    <row r="16392" spans="12:12">
      <c r="L16392" s="71"/>
    </row>
    <row r="16393" spans="12:12">
      <c r="L16393" s="71"/>
    </row>
    <row r="16394" spans="12:12">
      <c r="L16394" s="71"/>
    </row>
    <row r="16395" spans="12:12">
      <c r="L16395" s="71"/>
    </row>
    <row r="16396" spans="12:12">
      <c r="L16396" s="71"/>
    </row>
    <row r="16397" spans="12:12">
      <c r="L16397" s="71"/>
    </row>
    <row r="16398" spans="12:12">
      <c r="L16398" s="71"/>
    </row>
    <row r="16399" spans="12:12">
      <c r="L16399" s="71"/>
    </row>
    <row r="16400" spans="12:12">
      <c r="L16400" s="71"/>
    </row>
    <row r="16401" spans="12:12">
      <c r="L16401" s="71"/>
    </row>
    <row r="16402" spans="12:12">
      <c r="L16402" s="71"/>
    </row>
    <row r="16403" spans="12:12">
      <c r="L16403" s="71"/>
    </row>
    <row r="16404" spans="12:12">
      <c r="L16404" s="71"/>
    </row>
    <row r="16405" spans="12:12">
      <c r="L16405" s="71"/>
    </row>
    <row r="16406" spans="12:12">
      <c r="L16406" s="71"/>
    </row>
    <row r="16407" spans="12:12">
      <c r="L16407" s="71"/>
    </row>
    <row r="16408" spans="12:12">
      <c r="L16408" s="71"/>
    </row>
    <row r="16409" spans="12:12">
      <c r="L16409" s="71"/>
    </row>
    <row r="16410" spans="12:12">
      <c r="L16410" s="71"/>
    </row>
    <row r="16411" spans="12:12">
      <c r="L16411" s="71"/>
    </row>
    <row r="16412" spans="12:12">
      <c r="L16412" s="71"/>
    </row>
    <row r="16413" spans="12:12">
      <c r="L16413" s="71"/>
    </row>
    <row r="16414" spans="12:12">
      <c r="L16414" s="71"/>
    </row>
    <row r="16415" spans="12:12">
      <c r="L16415" s="71"/>
    </row>
    <row r="16416" spans="12:12">
      <c r="L16416" s="71"/>
    </row>
    <row r="16417" spans="12:12">
      <c r="L16417" s="71"/>
    </row>
    <row r="16418" spans="12:12">
      <c r="L16418" s="71"/>
    </row>
    <row r="16419" spans="12:12">
      <c r="L16419" s="71"/>
    </row>
    <row r="16420" spans="12:12">
      <c r="L16420" s="71"/>
    </row>
    <row r="16421" spans="12:12">
      <c r="L16421" s="71"/>
    </row>
    <row r="16422" spans="12:12">
      <c r="L16422" s="71"/>
    </row>
    <row r="16423" spans="12:12">
      <c r="L16423" s="71"/>
    </row>
    <row r="16424" spans="12:12">
      <c r="L16424" s="71"/>
    </row>
    <row r="16425" spans="12:12">
      <c r="L16425" s="71"/>
    </row>
    <row r="16426" spans="12:12">
      <c r="L16426" s="71"/>
    </row>
    <row r="16427" spans="12:12">
      <c r="L16427" s="71"/>
    </row>
    <row r="16428" spans="12:12">
      <c r="L16428" s="71"/>
    </row>
    <row r="16429" spans="12:12">
      <c r="L16429" s="71"/>
    </row>
    <row r="16430" spans="12:12">
      <c r="L16430" s="71"/>
    </row>
    <row r="16431" spans="12:12">
      <c r="L16431" s="71"/>
    </row>
    <row r="16432" spans="12:12">
      <c r="L16432" s="71"/>
    </row>
    <row r="16433" spans="12:12">
      <c r="L16433" s="71"/>
    </row>
    <row r="16434" spans="12:12">
      <c r="L16434" s="71"/>
    </row>
    <row r="16435" spans="12:12">
      <c r="L16435" s="71"/>
    </row>
    <row r="16436" spans="12:12">
      <c r="L16436" s="71"/>
    </row>
    <row r="16437" spans="12:12">
      <c r="L16437" s="71"/>
    </row>
    <row r="16438" spans="12:12">
      <c r="L16438" s="71"/>
    </row>
    <row r="16439" spans="12:12">
      <c r="L16439" s="71"/>
    </row>
    <row r="16440" spans="12:12">
      <c r="L16440" s="71"/>
    </row>
    <row r="16441" spans="12:12">
      <c r="L16441" s="71"/>
    </row>
    <row r="16442" spans="12:12">
      <c r="L16442" s="71"/>
    </row>
    <row r="16443" spans="12:12">
      <c r="L16443" s="71"/>
    </row>
    <row r="16444" spans="12:12">
      <c r="L16444" s="71"/>
    </row>
    <row r="16445" spans="12:12">
      <c r="L16445" s="71"/>
    </row>
    <row r="16446" spans="12:12">
      <c r="L16446" s="71"/>
    </row>
    <row r="16447" spans="12:12">
      <c r="L16447" s="71"/>
    </row>
    <row r="16448" spans="12:12">
      <c r="L16448" s="71"/>
    </row>
    <row r="16449" spans="12:12">
      <c r="L16449" s="71"/>
    </row>
    <row r="16450" spans="12:12">
      <c r="L16450" s="71"/>
    </row>
    <row r="16451" spans="12:12">
      <c r="L16451" s="71"/>
    </row>
    <row r="16452" spans="12:12">
      <c r="L16452" s="71"/>
    </row>
    <row r="16453" spans="12:12">
      <c r="L16453" s="71"/>
    </row>
    <row r="16454" spans="12:12">
      <c r="L16454" s="71"/>
    </row>
    <row r="16455" spans="12:12">
      <c r="L16455" s="71"/>
    </row>
    <row r="16456" spans="12:12">
      <c r="L16456" s="71"/>
    </row>
    <row r="16457" spans="12:12">
      <c r="L16457" s="71"/>
    </row>
    <row r="16458" spans="12:12">
      <c r="L16458" s="71"/>
    </row>
    <row r="16459" spans="12:12">
      <c r="L16459" s="71"/>
    </row>
    <row r="16460" spans="12:12">
      <c r="L16460" s="71"/>
    </row>
    <row r="16461" spans="12:12">
      <c r="L16461" s="71"/>
    </row>
    <row r="16462" spans="12:12">
      <c r="L16462" s="71"/>
    </row>
    <row r="16463" spans="12:12">
      <c r="L16463" s="71"/>
    </row>
    <row r="16464" spans="12:12">
      <c r="L16464" s="71"/>
    </row>
    <row r="16465" spans="12:12">
      <c r="L16465" s="71"/>
    </row>
    <row r="16466" spans="12:12">
      <c r="L16466" s="71"/>
    </row>
    <row r="16467" spans="12:12">
      <c r="L16467" s="71"/>
    </row>
    <row r="16468" spans="12:12">
      <c r="L16468" s="71"/>
    </row>
    <row r="16469" spans="12:12">
      <c r="L16469" s="71"/>
    </row>
    <row r="16470" spans="12:12">
      <c r="L16470" s="71"/>
    </row>
    <row r="16471" spans="12:12">
      <c r="L16471" s="71"/>
    </row>
    <row r="16472" spans="12:12">
      <c r="L16472" s="71"/>
    </row>
    <row r="16473" spans="12:12">
      <c r="L16473" s="71"/>
    </row>
    <row r="16474" spans="12:12">
      <c r="L16474" s="71"/>
    </row>
    <row r="16475" spans="12:12">
      <c r="L16475" s="71"/>
    </row>
    <row r="16476" spans="12:12">
      <c r="L16476" s="71"/>
    </row>
    <row r="16477" spans="12:12">
      <c r="L16477" s="71"/>
    </row>
    <row r="16478" spans="12:12">
      <c r="L16478" s="71"/>
    </row>
    <row r="16479" spans="12:12">
      <c r="L16479" s="71"/>
    </row>
    <row r="16480" spans="12:12">
      <c r="L16480" s="71"/>
    </row>
    <row r="16481" spans="12:12">
      <c r="L16481" s="71"/>
    </row>
    <row r="16482" spans="12:12">
      <c r="L16482" s="71"/>
    </row>
    <row r="16483" spans="12:12">
      <c r="L16483" s="71"/>
    </row>
    <row r="16484" spans="12:12">
      <c r="L16484" s="71"/>
    </row>
    <row r="16485" spans="12:12">
      <c r="L16485" s="71"/>
    </row>
    <row r="16486" spans="12:12">
      <c r="L16486" s="71"/>
    </row>
    <row r="16487" spans="12:12">
      <c r="L16487" s="71"/>
    </row>
    <row r="16488" spans="12:12">
      <c r="L16488" s="71"/>
    </row>
    <row r="16489" spans="12:12">
      <c r="L16489" s="71"/>
    </row>
    <row r="16490" spans="12:12">
      <c r="L16490" s="71"/>
    </row>
    <row r="16491" spans="12:12">
      <c r="L16491" s="71"/>
    </row>
    <row r="16492" spans="12:12">
      <c r="L16492" s="71"/>
    </row>
    <row r="16493" spans="12:12">
      <c r="L16493" s="71"/>
    </row>
    <row r="16494" spans="12:12">
      <c r="L16494" s="71"/>
    </row>
    <row r="16495" spans="12:12">
      <c r="L16495" s="71"/>
    </row>
    <row r="16496" spans="12:12">
      <c r="L16496" s="71"/>
    </row>
    <row r="16497" spans="12:12">
      <c r="L16497" s="71"/>
    </row>
    <row r="16498" spans="12:12">
      <c r="L16498" s="71"/>
    </row>
    <row r="16499" spans="12:12">
      <c r="L16499" s="71"/>
    </row>
    <row r="16500" spans="12:12">
      <c r="L16500" s="71"/>
    </row>
    <row r="16501" spans="12:12">
      <c r="L16501" s="71"/>
    </row>
    <row r="16502" spans="12:12">
      <c r="L16502" s="71"/>
    </row>
    <row r="16503" spans="12:12">
      <c r="L16503" s="71"/>
    </row>
    <row r="16504" spans="12:12">
      <c r="L16504" s="71"/>
    </row>
    <row r="16505" spans="12:12">
      <c r="L16505" s="71"/>
    </row>
    <row r="16506" spans="12:12">
      <c r="L16506" s="71"/>
    </row>
    <row r="16507" spans="12:12">
      <c r="L16507" s="71"/>
    </row>
    <row r="16508" spans="12:12">
      <c r="L16508" s="71"/>
    </row>
    <row r="16509" spans="12:12">
      <c r="L16509" s="71"/>
    </row>
    <row r="16510" spans="12:12">
      <c r="L16510" s="71"/>
    </row>
    <row r="16511" spans="12:12">
      <c r="L16511" s="71"/>
    </row>
    <row r="16512" spans="12:12">
      <c r="L16512" s="71"/>
    </row>
    <row r="16513" spans="12:12">
      <c r="L16513" s="71"/>
    </row>
    <row r="16514" spans="12:12">
      <c r="L16514" s="71"/>
    </row>
    <row r="16515" spans="12:12">
      <c r="L16515" s="71"/>
    </row>
    <row r="16516" spans="12:12">
      <c r="L16516" s="71"/>
    </row>
    <row r="16517" spans="12:12">
      <c r="L16517" s="71"/>
    </row>
    <row r="16518" spans="12:12">
      <c r="L16518" s="71"/>
    </row>
    <row r="16519" spans="12:12">
      <c r="L16519" s="71"/>
    </row>
    <row r="16520" spans="12:12">
      <c r="L16520" s="71"/>
    </row>
    <row r="16521" spans="12:12">
      <c r="L16521" s="71"/>
    </row>
    <row r="16522" spans="12:12">
      <c r="L16522" s="71"/>
    </row>
    <row r="16523" spans="12:12">
      <c r="L16523" s="71"/>
    </row>
    <row r="16524" spans="12:12">
      <c r="L16524" s="71"/>
    </row>
    <row r="16525" spans="12:12">
      <c r="L16525" s="71"/>
    </row>
    <row r="16526" spans="12:12">
      <c r="L16526" s="71"/>
    </row>
    <row r="16527" spans="12:12">
      <c r="L16527" s="71"/>
    </row>
    <row r="16528" spans="12:12">
      <c r="L16528" s="71"/>
    </row>
    <row r="16529" spans="12:12">
      <c r="L16529" s="71"/>
    </row>
    <row r="16530" spans="12:12">
      <c r="L16530" s="71"/>
    </row>
    <row r="16531" spans="12:12">
      <c r="L16531" s="71"/>
    </row>
    <row r="16532" spans="12:12">
      <c r="L16532" s="71"/>
    </row>
    <row r="16533" spans="12:12">
      <c r="L16533" s="71"/>
    </row>
    <row r="16534" spans="12:12">
      <c r="L16534" s="71"/>
    </row>
    <row r="16535" spans="12:12">
      <c r="L16535" s="71"/>
    </row>
    <row r="16536" spans="12:12">
      <c r="L16536" s="71"/>
    </row>
    <row r="16537" spans="12:12">
      <c r="L16537" s="71"/>
    </row>
    <row r="16538" spans="12:12">
      <c r="L16538" s="71"/>
    </row>
    <row r="16539" spans="12:12">
      <c r="L16539" s="71"/>
    </row>
    <row r="16540" spans="12:12">
      <c r="L16540" s="71"/>
    </row>
    <row r="16541" spans="12:12">
      <c r="L16541" s="71"/>
    </row>
    <row r="16542" spans="12:12">
      <c r="L16542" s="71"/>
    </row>
    <row r="16543" spans="12:12">
      <c r="L16543" s="71"/>
    </row>
    <row r="16544" spans="12:12">
      <c r="L16544" s="71"/>
    </row>
    <row r="16545" spans="12:12">
      <c r="L16545" s="71"/>
    </row>
    <row r="16546" spans="12:12">
      <c r="L16546" s="71"/>
    </row>
    <row r="16547" spans="12:12">
      <c r="L16547" s="71"/>
    </row>
    <row r="16548" spans="12:12">
      <c r="L16548" s="71"/>
    </row>
    <row r="16549" spans="12:12">
      <c r="L16549" s="71"/>
    </row>
    <row r="16550" spans="12:12">
      <c r="L16550" s="71"/>
    </row>
    <row r="16551" spans="12:12">
      <c r="L16551" s="71"/>
    </row>
    <row r="16552" spans="12:12">
      <c r="L16552" s="71"/>
    </row>
    <row r="16553" spans="12:12">
      <c r="L16553" s="71"/>
    </row>
    <row r="16554" spans="12:12">
      <c r="L16554" s="71"/>
    </row>
    <row r="16555" spans="12:12">
      <c r="L16555" s="71"/>
    </row>
    <row r="16556" spans="12:12">
      <c r="L16556" s="71"/>
    </row>
    <row r="16557" spans="12:12">
      <c r="L16557" s="71"/>
    </row>
    <row r="16558" spans="12:12">
      <c r="L16558" s="71"/>
    </row>
    <row r="16559" spans="12:12">
      <c r="L16559" s="71"/>
    </row>
    <row r="16560" spans="12:12">
      <c r="L16560" s="71"/>
    </row>
    <row r="16561" spans="12:12">
      <c r="L16561" s="71"/>
    </row>
    <row r="16562" spans="12:12">
      <c r="L16562" s="71"/>
    </row>
    <row r="16563" spans="12:12">
      <c r="L16563" s="71"/>
    </row>
    <row r="16564" spans="12:12">
      <c r="L16564" s="71"/>
    </row>
    <row r="16565" spans="12:12">
      <c r="L16565" s="71"/>
    </row>
    <row r="16566" spans="12:12">
      <c r="L16566" s="71"/>
    </row>
    <row r="16567" spans="12:12">
      <c r="L16567" s="71"/>
    </row>
    <row r="16568" spans="12:12">
      <c r="L16568" s="71"/>
    </row>
    <row r="16569" spans="12:12">
      <c r="L16569" s="71"/>
    </row>
    <row r="16570" spans="12:12">
      <c r="L16570" s="71"/>
    </row>
    <row r="16571" spans="12:12">
      <c r="L16571" s="71"/>
    </row>
    <row r="16572" spans="12:12">
      <c r="L16572" s="71"/>
    </row>
    <row r="16573" spans="12:12">
      <c r="L16573" s="71"/>
    </row>
    <row r="16574" spans="12:12">
      <c r="L16574" s="71"/>
    </row>
    <row r="16575" spans="12:12">
      <c r="L16575" s="71"/>
    </row>
    <row r="16576" spans="12:12">
      <c r="L16576" s="71"/>
    </row>
    <row r="16577" spans="12:12">
      <c r="L16577" s="71"/>
    </row>
    <row r="16578" spans="12:12">
      <c r="L16578" s="71"/>
    </row>
    <row r="16579" spans="12:12">
      <c r="L16579" s="71"/>
    </row>
    <row r="16580" spans="12:12">
      <c r="L16580" s="71"/>
    </row>
    <row r="16581" spans="12:12">
      <c r="L16581" s="71"/>
    </row>
    <row r="16582" spans="12:12">
      <c r="L16582" s="71"/>
    </row>
    <row r="16583" spans="12:12">
      <c r="L16583" s="71"/>
    </row>
    <row r="16584" spans="12:12">
      <c r="L16584" s="71"/>
    </row>
    <row r="16585" spans="12:12">
      <c r="L16585" s="71"/>
    </row>
    <row r="16586" spans="12:12">
      <c r="L16586" s="71"/>
    </row>
    <row r="16587" spans="12:12">
      <c r="L16587" s="71"/>
    </row>
    <row r="16588" spans="12:12">
      <c r="L16588" s="71"/>
    </row>
    <row r="16589" spans="12:12">
      <c r="L16589" s="71"/>
    </row>
    <row r="16590" spans="12:12">
      <c r="L16590" s="71"/>
    </row>
    <row r="16591" spans="12:12">
      <c r="L16591" s="71"/>
    </row>
    <row r="16592" spans="12:12">
      <c r="L16592" s="71"/>
    </row>
    <row r="16593" spans="12:12">
      <c r="L16593" s="71"/>
    </row>
    <row r="16594" spans="12:12">
      <c r="L16594" s="71"/>
    </row>
    <row r="16595" spans="12:12">
      <c r="L16595" s="71"/>
    </row>
    <row r="16596" spans="12:12">
      <c r="L16596" s="71"/>
    </row>
    <row r="16597" spans="12:12">
      <c r="L16597" s="71"/>
    </row>
    <row r="16598" spans="12:12">
      <c r="L16598" s="71"/>
    </row>
    <row r="16599" spans="12:12">
      <c r="L16599" s="71"/>
    </row>
    <row r="16600" spans="12:12">
      <c r="L16600" s="71"/>
    </row>
    <row r="16601" spans="12:12">
      <c r="L16601" s="71"/>
    </row>
    <row r="16602" spans="12:12">
      <c r="L16602" s="71"/>
    </row>
    <row r="16603" spans="12:12">
      <c r="L16603" s="71"/>
    </row>
    <row r="16604" spans="12:12">
      <c r="L16604" s="71"/>
    </row>
    <row r="16605" spans="12:12">
      <c r="L16605" s="71"/>
    </row>
    <row r="16606" spans="12:12">
      <c r="L16606" s="71"/>
    </row>
    <row r="16607" spans="12:12">
      <c r="L16607" s="71"/>
    </row>
    <row r="16608" spans="12:12">
      <c r="L16608" s="71"/>
    </row>
    <row r="16609" spans="12:12">
      <c r="L16609" s="71"/>
    </row>
    <row r="16610" spans="12:12">
      <c r="L16610" s="71"/>
    </row>
    <row r="16611" spans="12:12">
      <c r="L16611" s="71"/>
    </row>
    <row r="16612" spans="12:12">
      <c r="L16612" s="71"/>
    </row>
    <row r="16613" spans="12:12">
      <c r="L16613" s="71"/>
    </row>
    <row r="16614" spans="12:12">
      <c r="L16614" s="71"/>
    </row>
    <row r="16615" spans="12:12">
      <c r="L16615" s="71"/>
    </row>
    <row r="16616" spans="12:12">
      <c r="L16616" s="71"/>
    </row>
    <row r="16617" spans="12:12">
      <c r="L16617" s="71"/>
    </row>
    <row r="16618" spans="12:12">
      <c r="L16618" s="71"/>
    </row>
    <row r="16619" spans="12:12">
      <c r="L16619" s="71"/>
    </row>
    <row r="16620" spans="12:12">
      <c r="L16620" s="71"/>
    </row>
    <row r="16621" spans="12:12">
      <c r="L16621" s="71"/>
    </row>
    <row r="16622" spans="12:12">
      <c r="L16622" s="71"/>
    </row>
    <row r="16623" spans="12:12">
      <c r="L16623" s="71"/>
    </row>
    <row r="16624" spans="12:12">
      <c r="L16624" s="71"/>
    </row>
    <row r="16625" spans="12:12">
      <c r="L16625" s="71"/>
    </row>
    <row r="16626" spans="12:12">
      <c r="L16626" s="71"/>
    </row>
    <row r="16627" spans="12:12">
      <c r="L16627" s="71"/>
    </row>
    <row r="16628" spans="12:12">
      <c r="L16628" s="71"/>
    </row>
    <row r="16629" spans="12:12">
      <c r="L16629" s="71"/>
    </row>
    <row r="16630" spans="12:12">
      <c r="L16630" s="71"/>
    </row>
    <row r="16631" spans="12:12">
      <c r="L16631" s="71"/>
    </row>
    <row r="16632" spans="12:12">
      <c r="L16632" s="71"/>
    </row>
    <row r="16633" spans="12:12">
      <c r="L16633" s="71"/>
    </row>
    <row r="16634" spans="12:12">
      <c r="L16634" s="71"/>
    </row>
    <row r="16635" spans="12:12">
      <c r="L16635" s="71"/>
    </row>
    <row r="16636" spans="12:12">
      <c r="L16636" s="71"/>
    </row>
    <row r="16637" spans="12:12">
      <c r="L16637" s="71"/>
    </row>
    <row r="16638" spans="12:12">
      <c r="L16638" s="71"/>
    </row>
    <row r="16639" spans="12:12">
      <c r="L16639" s="71"/>
    </row>
    <row r="16640" spans="12:12">
      <c r="L16640" s="71"/>
    </row>
    <row r="16641" spans="12:12">
      <c r="L16641" s="71"/>
    </row>
    <row r="16642" spans="12:12">
      <c r="L16642" s="71"/>
    </row>
    <row r="16643" spans="12:12">
      <c r="L16643" s="71"/>
    </row>
    <row r="16644" spans="12:12">
      <c r="L16644" s="71"/>
    </row>
    <row r="16645" spans="12:12">
      <c r="L16645" s="71"/>
    </row>
    <row r="16646" spans="12:12">
      <c r="L16646" s="71"/>
    </row>
    <row r="16647" spans="12:12">
      <c r="L16647" s="71"/>
    </row>
    <row r="16648" spans="12:12">
      <c r="L16648" s="71"/>
    </row>
    <row r="16649" spans="12:12">
      <c r="L16649" s="71"/>
    </row>
    <row r="16650" spans="12:12">
      <c r="L16650" s="71"/>
    </row>
    <row r="16651" spans="12:12">
      <c r="L16651" s="71"/>
    </row>
    <row r="16652" spans="12:12">
      <c r="L16652" s="71"/>
    </row>
    <row r="16653" spans="12:12">
      <c r="L16653" s="71"/>
    </row>
    <row r="16654" spans="12:12">
      <c r="L16654" s="71"/>
    </row>
    <row r="16655" spans="12:12">
      <c r="L16655" s="71"/>
    </row>
    <row r="16656" spans="12:12">
      <c r="L16656" s="71"/>
    </row>
    <row r="16657" spans="12:12">
      <c r="L16657" s="71"/>
    </row>
    <row r="16658" spans="12:12">
      <c r="L16658" s="71"/>
    </row>
    <row r="16659" spans="12:12">
      <c r="L16659" s="71"/>
    </row>
    <row r="16660" spans="12:12">
      <c r="L16660" s="71"/>
    </row>
    <row r="16661" spans="12:12">
      <c r="L16661" s="71"/>
    </row>
    <row r="16662" spans="12:12">
      <c r="L16662" s="71"/>
    </row>
    <row r="16663" spans="12:12">
      <c r="L16663" s="71"/>
    </row>
    <row r="16664" spans="12:12">
      <c r="L16664" s="71"/>
    </row>
    <row r="16665" spans="12:12">
      <c r="L16665" s="71"/>
    </row>
    <row r="16666" spans="12:12">
      <c r="L16666" s="71"/>
    </row>
    <row r="16667" spans="12:12">
      <c r="L16667" s="71"/>
    </row>
    <row r="16668" spans="12:12">
      <c r="L16668" s="71"/>
    </row>
    <row r="16669" spans="12:12">
      <c r="L16669" s="71"/>
    </row>
    <row r="16670" spans="12:12">
      <c r="L16670" s="71"/>
    </row>
    <row r="16671" spans="12:12">
      <c r="L16671" s="71"/>
    </row>
    <row r="16672" spans="12:12">
      <c r="L16672" s="71"/>
    </row>
    <row r="16673" spans="12:12">
      <c r="L16673" s="71"/>
    </row>
    <row r="16674" spans="12:12">
      <c r="L16674" s="71"/>
    </row>
    <row r="16675" spans="12:12">
      <c r="L16675" s="71"/>
    </row>
    <row r="16676" spans="12:12">
      <c r="L16676" s="71"/>
    </row>
    <row r="16677" spans="12:12">
      <c r="L16677" s="71"/>
    </row>
    <row r="16678" spans="12:12">
      <c r="L16678" s="71"/>
    </row>
    <row r="16679" spans="12:12">
      <c r="L16679" s="71"/>
    </row>
    <row r="16680" spans="12:12">
      <c r="L16680" s="71"/>
    </row>
    <row r="16681" spans="12:12">
      <c r="L16681" s="71"/>
    </row>
    <row r="16682" spans="12:12">
      <c r="L16682" s="71"/>
    </row>
    <row r="16683" spans="12:12">
      <c r="L16683" s="71"/>
    </row>
    <row r="16684" spans="12:12">
      <c r="L16684" s="71"/>
    </row>
    <row r="16685" spans="12:12">
      <c r="L16685" s="71"/>
    </row>
    <row r="16686" spans="12:12">
      <c r="L16686" s="71"/>
    </row>
    <row r="16687" spans="12:12">
      <c r="L16687" s="71"/>
    </row>
    <row r="16688" spans="12:12">
      <c r="L16688" s="71"/>
    </row>
    <row r="16689" spans="12:12">
      <c r="L16689" s="71"/>
    </row>
    <row r="16690" spans="12:12">
      <c r="L16690" s="71"/>
    </row>
    <row r="16691" spans="12:12">
      <c r="L16691" s="71"/>
    </row>
    <row r="16692" spans="12:12">
      <c r="L16692" s="71"/>
    </row>
    <row r="16693" spans="12:12">
      <c r="L16693" s="71"/>
    </row>
    <row r="16694" spans="12:12">
      <c r="L16694" s="71"/>
    </row>
    <row r="16695" spans="12:12">
      <c r="L16695" s="71"/>
    </row>
    <row r="16696" spans="12:12">
      <c r="L16696" s="71"/>
    </row>
    <row r="16697" spans="12:12">
      <c r="L16697" s="71"/>
    </row>
    <row r="16698" spans="12:12">
      <c r="L16698" s="71"/>
    </row>
    <row r="16699" spans="12:12">
      <c r="L16699" s="71"/>
    </row>
    <row r="16700" spans="12:12">
      <c r="L16700" s="71"/>
    </row>
    <row r="16701" spans="12:12">
      <c r="L16701" s="71"/>
    </row>
    <row r="16702" spans="12:12">
      <c r="L16702" s="71"/>
    </row>
    <row r="16703" spans="12:12">
      <c r="L16703" s="71"/>
    </row>
    <row r="16704" spans="12:12">
      <c r="L16704" s="71"/>
    </row>
    <row r="16705" spans="12:12">
      <c r="L16705" s="71"/>
    </row>
    <row r="16706" spans="12:12">
      <c r="L16706" s="71"/>
    </row>
    <row r="16707" spans="12:12">
      <c r="L16707" s="71"/>
    </row>
    <row r="16708" spans="12:12">
      <c r="L16708" s="71"/>
    </row>
    <row r="16709" spans="12:12">
      <c r="L16709" s="71"/>
    </row>
    <row r="16710" spans="12:12">
      <c r="L16710" s="71"/>
    </row>
    <row r="16711" spans="12:12">
      <c r="L16711" s="71"/>
    </row>
    <row r="16712" spans="12:12">
      <c r="L16712" s="71"/>
    </row>
    <row r="16713" spans="12:12">
      <c r="L16713" s="71"/>
    </row>
    <row r="16714" spans="12:12">
      <c r="L16714" s="71"/>
    </row>
    <row r="16715" spans="12:12">
      <c r="L16715" s="71"/>
    </row>
    <row r="16716" spans="12:12">
      <c r="L16716" s="71"/>
    </row>
    <row r="16717" spans="12:12">
      <c r="L16717" s="71"/>
    </row>
    <row r="16718" spans="12:12">
      <c r="L16718" s="71"/>
    </row>
    <row r="16719" spans="12:12">
      <c r="L16719" s="71"/>
    </row>
    <row r="16720" spans="12:12">
      <c r="L16720" s="71"/>
    </row>
    <row r="16721" spans="12:12">
      <c r="L16721" s="71"/>
    </row>
    <row r="16722" spans="12:12">
      <c r="L16722" s="71"/>
    </row>
    <row r="16723" spans="12:12">
      <c r="L16723" s="71"/>
    </row>
    <row r="16724" spans="12:12">
      <c r="L16724" s="71"/>
    </row>
    <row r="16725" spans="12:12">
      <c r="L16725" s="71"/>
    </row>
    <row r="16726" spans="12:12">
      <c r="L16726" s="71"/>
    </row>
    <row r="16727" spans="12:12">
      <c r="L16727" s="71"/>
    </row>
    <row r="16728" spans="12:12">
      <c r="L16728" s="71"/>
    </row>
    <row r="16729" spans="12:12">
      <c r="L16729" s="71"/>
    </row>
    <row r="16730" spans="12:12">
      <c r="L16730" s="71"/>
    </row>
    <row r="16731" spans="12:12">
      <c r="L16731" s="71"/>
    </row>
    <row r="16732" spans="12:12">
      <c r="L16732" s="71"/>
    </row>
    <row r="16733" spans="12:12">
      <c r="L16733" s="71"/>
    </row>
    <row r="16734" spans="12:12">
      <c r="L16734" s="71"/>
    </row>
    <row r="16735" spans="12:12">
      <c r="L16735" s="71"/>
    </row>
    <row r="16736" spans="12:12">
      <c r="L16736" s="71"/>
    </row>
    <row r="16737" spans="12:12">
      <c r="L16737" s="71"/>
    </row>
    <row r="16738" spans="12:12">
      <c r="L16738" s="71"/>
    </row>
    <row r="16739" spans="12:12">
      <c r="L16739" s="71"/>
    </row>
    <row r="16740" spans="12:12">
      <c r="L16740" s="71"/>
    </row>
    <row r="16741" spans="12:12">
      <c r="L16741" s="71"/>
    </row>
    <row r="16742" spans="12:12">
      <c r="L16742" s="71"/>
    </row>
    <row r="16743" spans="12:12">
      <c r="L16743" s="71"/>
    </row>
    <row r="16744" spans="12:12">
      <c r="L16744" s="71"/>
    </row>
    <row r="16745" spans="12:12">
      <c r="L16745" s="71"/>
    </row>
    <row r="16746" spans="12:12">
      <c r="L16746" s="71"/>
    </row>
    <row r="16747" spans="12:12">
      <c r="L16747" s="71"/>
    </row>
    <row r="16748" spans="12:12">
      <c r="L16748" s="71"/>
    </row>
    <row r="16749" spans="12:12">
      <c r="L16749" s="71"/>
    </row>
    <row r="16750" spans="12:12">
      <c r="L16750" s="71"/>
    </row>
    <row r="16751" spans="12:12">
      <c r="L16751" s="71"/>
    </row>
    <row r="16752" spans="12:12">
      <c r="L16752" s="71"/>
    </row>
    <row r="16753" spans="12:12">
      <c r="L16753" s="71"/>
    </row>
    <row r="16754" spans="12:12">
      <c r="L16754" s="71"/>
    </row>
    <row r="16755" spans="12:12">
      <c r="L16755" s="71"/>
    </row>
    <row r="16756" spans="12:12">
      <c r="L16756" s="71"/>
    </row>
    <row r="16757" spans="12:12">
      <c r="L16757" s="71"/>
    </row>
    <row r="16758" spans="12:12">
      <c r="L16758" s="71"/>
    </row>
    <row r="16759" spans="12:12">
      <c r="L16759" s="71"/>
    </row>
    <row r="16760" spans="12:12">
      <c r="L16760" s="71"/>
    </row>
    <row r="16761" spans="12:12">
      <c r="L16761" s="71"/>
    </row>
    <row r="16762" spans="12:12">
      <c r="L16762" s="71"/>
    </row>
    <row r="16763" spans="12:12">
      <c r="L16763" s="71"/>
    </row>
    <row r="16764" spans="12:12">
      <c r="L16764" s="71"/>
    </row>
    <row r="16765" spans="12:12">
      <c r="L16765" s="71"/>
    </row>
    <row r="16766" spans="12:12">
      <c r="L16766" s="71"/>
    </row>
    <row r="16767" spans="12:12">
      <c r="L16767" s="71"/>
    </row>
    <row r="16768" spans="12:12">
      <c r="L16768" s="71"/>
    </row>
    <row r="16769" spans="12:12">
      <c r="L16769" s="71"/>
    </row>
    <row r="16770" spans="12:12">
      <c r="L16770" s="71"/>
    </row>
    <row r="16771" spans="12:12">
      <c r="L16771" s="71"/>
    </row>
    <row r="16772" spans="12:12">
      <c r="L16772" s="71"/>
    </row>
    <row r="16773" spans="12:12">
      <c r="L16773" s="71"/>
    </row>
    <row r="16774" spans="12:12">
      <c r="L16774" s="71"/>
    </row>
    <row r="16775" spans="12:12">
      <c r="L16775" s="71"/>
    </row>
    <row r="16776" spans="12:12">
      <c r="L16776" s="71"/>
    </row>
    <row r="16777" spans="12:12">
      <c r="L16777" s="71"/>
    </row>
    <row r="16778" spans="12:12">
      <c r="L16778" s="71"/>
    </row>
    <row r="16779" spans="12:12">
      <c r="L16779" s="71"/>
    </row>
    <row r="16780" spans="12:12">
      <c r="L16780" s="71"/>
    </row>
    <row r="16781" spans="12:12">
      <c r="L16781" s="71"/>
    </row>
    <row r="16782" spans="12:12">
      <c r="L16782" s="71"/>
    </row>
    <row r="16783" spans="12:12">
      <c r="L16783" s="71"/>
    </row>
    <row r="16784" spans="12:12">
      <c r="L16784" s="71"/>
    </row>
    <row r="16785" spans="12:12">
      <c r="L16785" s="71"/>
    </row>
    <row r="16786" spans="12:12">
      <c r="L16786" s="71"/>
    </row>
    <row r="16787" spans="12:12">
      <c r="L16787" s="71"/>
    </row>
    <row r="16788" spans="12:12">
      <c r="L16788" s="71"/>
    </row>
    <row r="16789" spans="12:12">
      <c r="L16789" s="71"/>
    </row>
    <row r="16790" spans="12:12">
      <c r="L16790" s="71"/>
    </row>
    <row r="16791" spans="12:12">
      <c r="L16791" s="71"/>
    </row>
    <row r="16792" spans="12:12">
      <c r="L16792" s="71"/>
    </row>
    <row r="16793" spans="12:12">
      <c r="L16793" s="71"/>
    </row>
    <row r="16794" spans="12:12">
      <c r="L16794" s="71"/>
    </row>
    <row r="16795" spans="12:12">
      <c r="L16795" s="71"/>
    </row>
    <row r="16796" spans="12:12">
      <c r="L16796" s="71"/>
    </row>
    <row r="16797" spans="12:12">
      <c r="L16797" s="71"/>
    </row>
    <row r="16798" spans="12:12">
      <c r="L16798" s="71"/>
    </row>
    <row r="16799" spans="12:12">
      <c r="L16799" s="71"/>
    </row>
    <row r="16800" spans="12:12">
      <c r="L16800" s="71"/>
    </row>
    <row r="16801" spans="12:12">
      <c r="L16801" s="71"/>
    </row>
    <row r="16802" spans="12:12">
      <c r="L16802" s="71"/>
    </row>
    <row r="16803" spans="12:12">
      <c r="L16803" s="71"/>
    </row>
    <row r="16804" spans="12:12">
      <c r="L16804" s="71"/>
    </row>
    <row r="16805" spans="12:12">
      <c r="L16805" s="71"/>
    </row>
    <row r="16806" spans="12:12">
      <c r="L16806" s="71"/>
    </row>
    <row r="16807" spans="12:12">
      <c r="L16807" s="71"/>
    </row>
    <row r="16808" spans="12:12">
      <c r="L16808" s="71"/>
    </row>
    <row r="16809" spans="12:12">
      <c r="L16809" s="71"/>
    </row>
    <row r="16810" spans="12:12">
      <c r="L16810" s="71"/>
    </row>
    <row r="16811" spans="12:12">
      <c r="L16811" s="71"/>
    </row>
    <row r="16812" spans="12:12">
      <c r="L16812" s="71"/>
    </row>
    <row r="16813" spans="12:12">
      <c r="L16813" s="71"/>
    </row>
    <row r="16814" spans="12:12">
      <c r="L16814" s="71"/>
    </row>
    <row r="16815" spans="12:12">
      <c r="L16815" s="71"/>
    </row>
    <row r="16816" spans="12:12">
      <c r="L16816" s="71"/>
    </row>
    <row r="16817" spans="12:12">
      <c r="L16817" s="71"/>
    </row>
    <row r="16818" spans="12:12">
      <c r="L16818" s="71"/>
    </row>
    <row r="16819" spans="12:12">
      <c r="L16819" s="71"/>
    </row>
    <row r="16820" spans="12:12">
      <c r="L16820" s="71"/>
    </row>
    <row r="16821" spans="12:12">
      <c r="L16821" s="71"/>
    </row>
    <row r="16822" spans="12:12">
      <c r="L16822" s="71"/>
    </row>
    <row r="16823" spans="12:12">
      <c r="L16823" s="71"/>
    </row>
    <row r="16824" spans="12:12">
      <c r="L16824" s="71"/>
    </row>
    <row r="16825" spans="12:12">
      <c r="L16825" s="71"/>
    </row>
    <row r="16826" spans="12:12">
      <c r="L16826" s="71"/>
    </row>
    <row r="16827" spans="12:12">
      <c r="L16827" s="71"/>
    </row>
    <row r="16828" spans="12:12">
      <c r="L16828" s="71"/>
    </row>
    <row r="16829" spans="12:12">
      <c r="L16829" s="71"/>
    </row>
    <row r="16830" spans="12:12">
      <c r="L16830" s="71"/>
    </row>
    <row r="16831" spans="12:12">
      <c r="L16831" s="71"/>
    </row>
    <row r="16832" spans="12:12">
      <c r="L16832" s="71"/>
    </row>
    <row r="16833" spans="12:12">
      <c r="L16833" s="71"/>
    </row>
    <row r="16834" spans="12:12">
      <c r="L16834" s="71"/>
    </row>
    <row r="16835" spans="12:12">
      <c r="L16835" s="71"/>
    </row>
    <row r="16836" spans="12:12">
      <c r="L16836" s="71"/>
    </row>
    <row r="16837" spans="12:12">
      <c r="L16837" s="71"/>
    </row>
    <row r="16838" spans="12:12">
      <c r="L16838" s="71"/>
    </row>
    <row r="16839" spans="12:12">
      <c r="L16839" s="71"/>
    </row>
    <row r="16840" spans="12:12">
      <c r="L16840" s="71"/>
    </row>
    <row r="16841" spans="12:12">
      <c r="L16841" s="71"/>
    </row>
    <row r="16842" spans="12:12">
      <c r="L16842" s="71"/>
    </row>
    <row r="16843" spans="12:12">
      <c r="L16843" s="71"/>
    </row>
    <row r="16844" spans="12:12">
      <c r="L16844" s="71"/>
    </row>
    <row r="16845" spans="12:12">
      <c r="L16845" s="71"/>
    </row>
    <row r="16846" spans="12:12">
      <c r="L16846" s="71"/>
    </row>
    <row r="16847" spans="12:12">
      <c r="L16847" s="71"/>
    </row>
    <row r="16848" spans="12:12">
      <c r="L16848" s="71"/>
    </row>
    <row r="16849" spans="12:12">
      <c r="L16849" s="71"/>
    </row>
    <row r="16850" spans="12:12">
      <c r="L16850" s="71"/>
    </row>
    <row r="16851" spans="12:12">
      <c r="L16851" s="71"/>
    </row>
    <row r="16852" spans="12:12">
      <c r="L16852" s="71"/>
    </row>
    <row r="16853" spans="12:12">
      <c r="L16853" s="71"/>
    </row>
    <row r="16854" spans="12:12">
      <c r="L16854" s="71"/>
    </row>
    <row r="16855" spans="12:12">
      <c r="L16855" s="71"/>
    </row>
    <row r="16856" spans="12:12">
      <c r="L16856" s="71"/>
    </row>
    <row r="16857" spans="12:12">
      <c r="L16857" s="71"/>
    </row>
    <row r="16858" spans="12:12">
      <c r="L16858" s="71"/>
    </row>
    <row r="16859" spans="12:12">
      <c r="L16859" s="71"/>
    </row>
    <row r="16860" spans="12:12">
      <c r="L16860" s="71"/>
    </row>
    <row r="16861" spans="12:12">
      <c r="L16861" s="71"/>
    </row>
    <row r="16862" spans="12:12">
      <c r="L16862" s="71"/>
    </row>
    <row r="16863" spans="12:12">
      <c r="L16863" s="71"/>
    </row>
    <row r="16864" spans="12:12">
      <c r="L16864" s="71"/>
    </row>
    <row r="16865" spans="12:12">
      <c r="L16865" s="71"/>
    </row>
    <row r="16866" spans="12:12">
      <c r="L16866" s="71"/>
    </row>
    <row r="16867" spans="12:12">
      <c r="L16867" s="71"/>
    </row>
    <row r="16868" spans="12:12">
      <c r="L16868" s="71"/>
    </row>
    <row r="16869" spans="12:12">
      <c r="L16869" s="71"/>
    </row>
    <row r="16870" spans="12:12">
      <c r="L16870" s="71"/>
    </row>
    <row r="16871" spans="12:12">
      <c r="L16871" s="71"/>
    </row>
    <row r="16872" spans="12:12">
      <c r="L16872" s="71"/>
    </row>
    <row r="16873" spans="12:12">
      <c r="L16873" s="71"/>
    </row>
    <row r="16874" spans="12:12">
      <c r="L16874" s="71"/>
    </row>
    <row r="16875" spans="12:12">
      <c r="L16875" s="71"/>
    </row>
    <row r="16876" spans="12:12">
      <c r="L16876" s="71"/>
    </row>
    <row r="16877" spans="12:12">
      <c r="L16877" s="71"/>
    </row>
    <row r="16878" spans="12:12">
      <c r="L16878" s="71"/>
    </row>
    <row r="16879" spans="12:12">
      <c r="L16879" s="71"/>
    </row>
    <row r="16880" spans="12:12">
      <c r="L16880" s="71"/>
    </row>
    <row r="16881" spans="12:12">
      <c r="L16881" s="71"/>
    </row>
    <row r="16882" spans="12:12">
      <c r="L16882" s="71"/>
    </row>
    <row r="16883" spans="12:12">
      <c r="L16883" s="71"/>
    </row>
    <row r="16884" spans="12:12">
      <c r="L16884" s="71"/>
    </row>
    <row r="16885" spans="12:12">
      <c r="L16885" s="71"/>
    </row>
    <row r="16886" spans="12:12">
      <c r="L16886" s="71"/>
    </row>
    <row r="16887" spans="12:12">
      <c r="L16887" s="71"/>
    </row>
    <row r="16888" spans="12:12">
      <c r="L16888" s="71"/>
    </row>
    <row r="16889" spans="12:12">
      <c r="L16889" s="71"/>
    </row>
    <row r="16890" spans="12:12">
      <c r="L16890" s="71"/>
    </row>
    <row r="16891" spans="12:12">
      <c r="L16891" s="71"/>
    </row>
    <row r="16892" spans="12:12">
      <c r="L16892" s="71"/>
    </row>
    <row r="16893" spans="12:12">
      <c r="L16893" s="71"/>
    </row>
    <row r="16894" spans="12:12">
      <c r="L16894" s="71"/>
    </row>
    <row r="16895" spans="12:12">
      <c r="L16895" s="71"/>
    </row>
    <row r="16896" spans="12:12">
      <c r="L16896" s="71"/>
    </row>
    <row r="16897" spans="12:12">
      <c r="L16897" s="71"/>
    </row>
    <row r="16898" spans="12:12">
      <c r="L16898" s="71"/>
    </row>
    <row r="16899" spans="12:12">
      <c r="L16899" s="71"/>
    </row>
    <row r="16900" spans="12:12">
      <c r="L16900" s="71"/>
    </row>
    <row r="16901" spans="12:12">
      <c r="L16901" s="71"/>
    </row>
    <row r="16902" spans="12:12">
      <c r="L16902" s="71"/>
    </row>
    <row r="16903" spans="12:12">
      <c r="L16903" s="71"/>
    </row>
    <row r="16904" spans="12:12">
      <c r="L16904" s="71"/>
    </row>
    <row r="16905" spans="12:12">
      <c r="L16905" s="71"/>
    </row>
    <row r="16906" spans="12:12">
      <c r="L16906" s="71"/>
    </row>
    <row r="16907" spans="12:12">
      <c r="L16907" s="71"/>
    </row>
    <row r="16908" spans="12:12">
      <c r="L16908" s="71"/>
    </row>
    <row r="16909" spans="12:12">
      <c r="L16909" s="71"/>
    </row>
    <row r="16910" spans="12:12">
      <c r="L16910" s="71"/>
    </row>
    <row r="16911" spans="12:12">
      <c r="L16911" s="71"/>
    </row>
    <row r="16912" spans="12:12">
      <c r="L16912" s="71"/>
    </row>
    <row r="16913" spans="12:12">
      <c r="L16913" s="71"/>
    </row>
    <row r="16914" spans="12:12">
      <c r="L16914" s="71"/>
    </row>
    <row r="16915" spans="12:12">
      <c r="L16915" s="71"/>
    </row>
    <row r="16916" spans="12:12">
      <c r="L16916" s="71"/>
    </row>
    <row r="16917" spans="12:12">
      <c r="L16917" s="71"/>
    </row>
    <row r="16918" spans="12:12">
      <c r="L16918" s="71"/>
    </row>
    <row r="16919" spans="12:12">
      <c r="L16919" s="71"/>
    </row>
    <row r="16920" spans="12:12">
      <c r="L16920" s="71"/>
    </row>
    <row r="16921" spans="12:12">
      <c r="L16921" s="71"/>
    </row>
    <row r="16922" spans="12:12">
      <c r="L16922" s="71"/>
    </row>
    <row r="16923" spans="12:12">
      <c r="L16923" s="71"/>
    </row>
    <row r="16924" spans="12:12">
      <c r="L16924" s="71"/>
    </row>
    <row r="16925" spans="12:12">
      <c r="L16925" s="71"/>
    </row>
    <row r="16926" spans="12:12">
      <c r="L16926" s="71"/>
    </row>
    <row r="16927" spans="12:12">
      <c r="L16927" s="71"/>
    </row>
    <row r="16928" spans="12:12">
      <c r="L16928" s="71"/>
    </row>
    <row r="16929" spans="12:12">
      <c r="L16929" s="71"/>
    </row>
    <row r="16930" spans="12:12">
      <c r="L16930" s="71"/>
    </row>
    <row r="16931" spans="12:12">
      <c r="L16931" s="71"/>
    </row>
    <row r="16932" spans="12:12">
      <c r="L16932" s="71"/>
    </row>
    <row r="16933" spans="12:12">
      <c r="L16933" s="71"/>
    </row>
    <row r="16934" spans="12:12">
      <c r="L16934" s="71"/>
    </row>
    <row r="16935" spans="12:12">
      <c r="L16935" s="71"/>
    </row>
    <row r="16936" spans="12:12">
      <c r="L16936" s="71"/>
    </row>
    <row r="16937" spans="12:12">
      <c r="L16937" s="71"/>
    </row>
    <row r="16938" spans="12:12">
      <c r="L16938" s="71"/>
    </row>
    <row r="16939" spans="12:12">
      <c r="L16939" s="71"/>
    </row>
    <row r="16940" spans="12:12">
      <c r="L16940" s="71"/>
    </row>
    <row r="16941" spans="12:12">
      <c r="L16941" s="71"/>
    </row>
    <row r="16942" spans="12:12">
      <c r="L16942" s="71"/>
    </row>
    <row r="16943" spans="12:12">
      <c r="L16943" s="71"/>
    </row>
    <row r="16944" spans="12:12">
      <c r="L16944" s="71"/>
    </row>
    <row r="16945" spans="12:12">
      <c r="L16945" s="71"/>
    </row>
    <row r="16946" spans="12:12">
      <c r="L16946" s="71"/>
    </row>
    <row r="16947" spans="12:12">
      <c r="L16947" s="71"/>
    </row>
    <row r="16948" spans="12:12">
      <c r="L16948" s="71"/>
    </row>
    <row r="16949" spans="12:12">
      <c r="L16949" s="71"/>
    </row>
    <row r="16950" spans="12:12">
      <c r="L16950" s="71"/>
    </row>
    <row r="16951" spans="12:12">
      <c r="L16951" s="71"/>
    </row>
    <row r="16952" spans="12:12">
      <c r="L16952" s="71"/>
    </row>
    <row r="16953" spans="12:12">
      <c r="L16953" s="71"/>
    </row>
    <row r="16954" spans="12:12">
      <c r="L16954" s="71"/>
    </row>
    <row r="16955" spans="12:12">
      <c r="L16955" s="71"/>
    </row>
    <row r="16956" spans="12:12">
      <c r="L16956" s="71"/>
    </row>
    <row r="16957" spans="12:12">
      <c r="L16957" s="71"/>
    </row>
    <row r="16958" spans="12:12">
      <c r="L16958" s="71"/>
    </row>
    <row r="16959" spans="12:12">
      <c r="L16959" s="71"/>
    </row>
    <row r="16960" spans="12:12">
      <c r="L16960" s="71"/>
    </row>
    <row r="16961" spans="12:12">
      <c r="L16961" s="71"/>
    </row>
    <row r="16962" spans="12:12">
      <c r="L16962" s="71"/>
    </row>
    <row r="16963" spans="12:12">
      <c r="L16963" s="71"/>
    </row>
    <row r="16964" spans="12:12">
      <c r="L16964" s="71"/>
    </row>
    <row r="16965" spans="12:12">
      <c r="L16965" s="71"/>
    </row>
    <row r="16966" spans="12:12">
      <c r="L16966" s="71"/>
    </row>
    <row r="16967" spans="12:12">
      <c r="L16967" s="71"/>
    </row>
    <row r="16968" spans="12:12">
      <c r="L16968" s="71"/>
    </row>
    <row r="16969" spans="12:12">
      <c r="L16969" s="71"/>
    </row>
    <row r="16970" spans="12:12">
      <c r="L16970" s="71"/>
    </row>
    <row r="16971" spans="12:12">
      <c r="L16971" s="71"/>
    </row>
    <row r="16972" spans="12:12">
      <c r="L16972" s="71"/>
    </row>
    <row r="16973" spans="12:12">
      <c r="L16973" s="71"/>
    </row>
    <row r="16974" spans="12:12">
      <c r="L16974" s="71"/>
    </row>
    <row r="16975" spans="12:12">
      <c r="L16975" s="71"/>
    </row>
    <row r="16976" spans="12:12">
      <c r="L16976" s="71"/>
    </row>
    <row r="16977" spans="12:12">
      <c r="L16977" s="71"/>
    </row>
    <row r="16978" spans="12:12">
      <c r="L16978" s="71"/>
    </row>
    <row r="16979" spans="12:12">
      <c r="L16979" s="71"/>
    </row>
    <row r="16980" spans="12:12">
      <c r="L16980" s="71"/>
    </row>
    <row r="16981" spans="12:12">
      <c r="L16981" s="71"/>
    </row>
    <row r="16982" spans="12:12">
      <c r="L16982" s="71"/>
    </row>
    <row r="16983" spans="12:12">
      <c r="L16983" s="71"/>
    </row>
    <row r="16984" spans="12:12">
      <c r="L16984" s="71"/>
    </row>
    <row r="16985" spans="12:12">
      <c r="L16985" s="71"/>
    </row>
    <row r="16986" spans="12:12">
      <c r="L16986" s="71"/>
    </row>
    <row r="16987" spans="12:12">
      <c r="L16987" s="71"/>
    </row>
    <row r="16988" spans="12:12">
      <c r="L16988" s="71"/>
    </row>
    <row r="16989" spans="12:12">
      <c r="L16989" s="71"/>
    </row>
    <row r="16990" spans="12:12">
      <c r="L16990" s="71"/>
    </row>
    <row r="16991" spans="12:12">
      <c r="L16991" s="71"/>
    </row>
    <row r="16992" spans="12:12">
      <c r="L16992" s="71"/>
    </row>
    <row r="16993" spans="12:12">
      <c r="L16993" s="71"/>
    </row>
    <row r="16994" spans="12:12">
      <c r="L16994" s="71"/>
    </row>
    <row r="16995" spans="12:12">
      <c r="L16995" s="71"/>
    </row>
    <row r="16996" spans="12:12">
      <c r="L16996" s="71"/>
    </row>
    <row r="16997" spans="12:12">
      <c r="L16997" s="71"/>
    </row>
    <row r="16998" spans="12:12">
      <c r="L16998" s="71"/>
    </row>
    <row r="16999" spans="12:12">
      <c r="L16999" s="71"/>
    </row>
    <row r="17000" spans="12:12">
      <c r="L17000" s="71"/>
    </row>
    <row r="17001" spans="12:12">
      <c r="L17001" s="71"/>
    </row>
    <row r="17002" spans="12:12">
      <c r="L17002" s="71"/>
    </row>
    <row r="17003" spans="12:12">
      <c r="L17003" s="71"/>
    </row>
    <row r="17004" spans="12:12">
      <c r="L17004" s="71"/>
    </row>
    <row r="17005" spans="12:12">
      <c r="L17005" s="71"/>
    </row>
    <row r="17006" spans="12:12">
      <c r="L17006" s="71"/>
    </row>
    <row r="17007" spans="12:12">
      <c r="L17007" s="71"/>
    </row>
    <row r="17008" spans="12:12">
      <c r="L17008" s="71"/>
    </row>
    <row r="17009" spans="12:12">
      <c r="L17009" s="71"/>
    </row>
    <row r="17010" spans="12:12">
      <c r="L17010" s="71"/>
    </row>
    <row r="17011" spans="12:12">
      <c r="L17011" s="71"/>
    </row>
    <row r="17012" spans="12:12">
      <c r="L17012" s="71"/>
    </row>
    <row r="17013" spans="12:12">
      <c r="L17013" s="71"/>
    </row>
    <row r="17014" spans="12:12">
      <c r="L17014" s="71"/>
    </row>
    <row r="17015" spans="12:12">
      <c r="L17015" s="71"/>
    </row>
    <row r="17016" spans="12:12">
      <c r="L17016" s="71"/>
    </row>
    <row r="17017" spans="12:12">
      <c r="L17017" s="71"/>
    </row>
    <row r="17018" spans="12:12">
      <c r="L17018" s="71"/>
    </row>
    <row r="17019" spans="12:12">
      <c r="L17019" s="71"/>
    </row>
    <row r="17020" spans="12:12">
      <c r="L17020" s="71"/>
    </row>
    <row r="17021" spans="12:12">
      <c r="L17021" s="71"/>
    </row>
    <row r="17022" spans="12:12">
      <c r="L17022" s="71"/>
    </row>
    <row r="17023" spans="12:12">
      <c r="L17023" s="71"/>
    </row>
    <row r="17024" spans="12:12">
      <c r="L17024" s="71"/>
    </row>
    <row r="17025" spans="12:12">
      <c r="L17025" s="71"/>
    </row>
    <row r="17026" spans="12:12">
      <c r="L17026" s="71"/>
    </row>
    <row r="17027" spans="12:12">
      <c r="L17027" s="71"/>
    </row>
    <row r="17028" spans="12:12">
      <c r="L17028" s="71"/>
    </row>
    <row r="17029" spans="12:12">
      <c r="L17029" s="71"/>
    </row>
    <row r="17030" spans="12:12">
      <c r="L17030" s="71"/>
    </row>
    <row r="17031" spans="12:12">
      <c r="L17031" s="71"/>
    </row>
    <row r="17032" spans="12:12">
      <c r="L17032" s="71"/>
    </row>
    <row r="17033" spans="12:12">
      <c r="L17033" s="71"/>
    </row>
    <row r="17034" spans="12:12">
      <c r="L17034" s="71"/>
    </row>
    <row r="17035" spans="12:12">
      <c r="L17035" s="71"/>
    </row>
    <row r="17036" spans="12:12">
      <c r="L17036" s="71"/>
    </row>
    <row r="17037" spans="12:12">
      <c r="L17037" s="71"/>
    </row>
    <row r="17038" spans="12:12">
      <c r="L17038" s="71"/>
    </row>
    <row r="17039" spans="12:12">
      <c r="L17039" s="71"/>
    </row>
    <row r="17040" spans="12:12">
      <c r="L17040" s="71"/>
    </row>
    <row r="17041" spans="12:12">
      <c r="L17041" s="71"/>
    </row>
    <row r="17042" spans="12:12">
      <c r="L17042" s="71"/>
    </row>
    <row r="17043" spans="12:12">
      <c r="L17043" s="71"/>
    </row>
    <row r="17044" spans="12:12">
      <c r="L17044" s="71"/>
    </row>
    <row r="17045" spans="12:12">
      <c r="L17045" s="71"/>
    </row>
    <row r="17046" spans="12:12">
      <c r="L17046" s="71"/>
    </row>
    <row r="17047" spans="12:12">
      <c r="L17047" s="71"/>
    </row>
    <row r="17048" spans="12:12">
      <c r="L17048" s="71"/>
    </row>
    <row r="17049" spans="12:12">
      <c r="L17049" s="71"/>
    </row>
    <row r="17050" spans="12:12">
      <c r="L17050" s="71"/>
    </row>
    <row r="17051" spans="12:12">
      <c r="L17051" s="71"/>
    </row>
    <row r="17052" spans="12:12">
      <c r="L17052" s="71"/>
    </row>
    <row r="17053" spans="12:12">
      <c r="L17053" s="71"/>
    </row>
    <row r="17054" spans="12:12">
      <c r="L17054" s="71"/>
    </row>
    <row r="17055" spans="12:12">
      <c r="L17055" s="71"/>
    </row>
    <row r="17056" spans="12:12">
      <c r="L17056" s="71"/>
    </row>
    <row r="17057" spans="12:12">
      <c r="L17057" s="71"/>
    </row>
    <row r="17058" spans="12:12">
      <c r="L17058" s="71"/>
    </row>
    <row r="17059" spans="12:12">
      <c r="L17059" s="71"/>
    </row>
    <row r="17060" spans="12:12">
      <c r="L17060" s="71"/>
    </row>
    <row r="17061" spans="12:12">
      <c r="L17061" s="71"/>
    </row>
    <row r="17062" spans="12:12">
      <c r="L17062" s="71"/>
    </row>
    <row r="17063" spans="12:12">
      <c r="L17063" s="71"/>
    </row>
    <row r="17064" spans="12:12">
      <c r="L17064" s="71"/>
    </row>
    <row r="17065" spans="12:12">
      <c r="L17065" s="71"/>
    </row>
    <row r="17066" spans="12:12">
      <c r="L17066" s="71"/>
    </row>
    <row r="17067" spans="12:12">
      <c r="L17067" s="71"/>
    </row>
    <row r="17068" spans="12:12">
      <c r="L17068" s="71"/>
    </row>
    <row r="17069" spans="12:12">
      <c r="L17069" s="71"/>
    </row>
    <row r="17070" spans="12:12">
      <c r="L17070" s="71"/>
    </row>
    <row r="17071" spans="12:12">
      <c r="L17071" s="71"/>
    </row>
    <row r="17072" spans="12:12">
      <c r="L17072" s="71"/>
    </row>
    <row r="17073" spans="12:12">
      <c r="L17073" s="71"/>
    </row>
    <row r="17074" spans="12:12">
      <c r="L17074" s="71"/>
    </row>
    <row r="17075" spans="12:12">
      <c r="L17075" s="71"/>
    </row>
    <row r="17076" spans="12:12">
      <c r="L17076" s="71"/>
    </row>
    <row r="17077" spans="12:12">
      <c r="L17077" s="71"/>
    </row>
    <row r="17078" spans="12:12">
      <c r="L17078" s="71"/>
    </row>
    <row r="17079" spans="12:12">
      <c r="L17079" s="71"/>
    </row>
    <row r="17080" spans="12:12">
      <c r="L17080" s="71"/>
    </row>
    <row r="17081" spans="12:12">
      <c r="L17081" s="71"/>
    </row>
    <row r="17082" spans="12:12">
      <c r="L17082" s="71"/>
    </row>
    <row r="17083" spans="12:12">
      <c r="L17083" s="71"/>
    </row>
    <row r="17084" spans="12:12">
      <c r="L17084" s="71"/>
    </row>
    <row r="17085" spans="12:12">
      <c r="L17085" s="71"/>
    </row>
    <row r="17086" spans="12:12">
      <c r="L17086" s="71"/>
    </row>
    <row r="17087" spans="12:12">
      <c r="L17087" s="71"/>
    </row>
    <row r="17088" spans="12:12">
      <c r="L17088" s="71"/>
    </row>
    <row r="17089" spans="12:12">
      <c r="L17089" s="71"/>
    </row>
    <row r="17090" spans="12:12">
      <c r="L17090" s="71"/>
    </row>
    <row r="17091" spans="12:12">
      <c r="L17091" s="71"/>
    </row>
    <row r="17092" spans="12:12">
      <c r="L17092" s="71"/>
    </row>
    <row r="17093" spans="12:12">
      <c r="L17093" s="71"/>
    </row>
    <row r="17094" spans="12:12">
      <c r="L17094" s="71"/>
    </row>
    <row r="17095" spans="12:12">
      <c r="L17095" s="71"/>
    </row>
    <row r="17096" spans="12:12">
      <c r="L17096" s="71"/>
    </row>
    <row r="17097" spans="12:12">
      <c r="L17097" s="71"/>
    </row>
    <row r="17098" spans="12:12">
      <c r="L17098" s="71"/>
    </row>
    <row r="17099" spans="12:12">
      <c r="L17099" s="71"/>
    </row>
    <row r="17100" spans="12:12">
      <c r="L17100" s="71"/>
    </row>
    <row r="17101" spans="12:12">
      <c r="L17101" s="71"/>
    </row>
    <row r="17102" spans="12:12">
      <c r="L17102" s="71"/>
    </row>
    <row r="17103" spans="12:12">
      <c r="L17103" s="71"/>
    </row>
    <row r="17104" spans="12:12">
      <c r="L17104" s="71"/>
    </row>
    <row r="17105" spans="12:12">
      <c r="L17105" s="71"/>
    </row>
    <row r="17106" spans="12:12">
      <c r="L17106" s="71"/>
    </row>
    <row r="17107" spans="12:12">
      <c r="L17107" s="71"/>
    </row>
    <row r="17108" spans="12:12">
      <c r="L17108" s="71"/>
    </row>
    <row r="17109" spans="12:12">
      <c r="L17109" s="71"/>
    </row>
    <row r="17110" spans="12:12">
      <c r="L17110" s="71"/>
    </row>
    <row r="17111" spans="12:12">
      <c r="L17111" s="71"/>
    </row>
    <row r="17112" spans="12:12">
      <c r="L17112" s="71"/>
    </row>
    <row r="17113" spans="12:12">
      <c r="L17113" s="71"/>
    </row>
    <row r="17114" spans="12:12">
      <c r="L17114" s="71"/>
    </row>
    <row r="17115" spans="12:12">
      <c r="L17115" s="71"/>
    </row>
    <row r="17116" spans="12:12">
      <c r="L17116" s="71"/>
    </row>
    <row r="17117" spans="12:12">
      <c r="L17117" s="71"/>
    </row>
    <row r="17118" spans="12:12">
      <c r="L17118" s="71"/>
    </row>
    <row r="17119" spans="12:12">
      <c r="L17119" s="71"/>
    </row>
    <row r="17120" spans="12:12">
      <c r="L17120" s="71"/>
    </row>
    <row r="17121" spans="12:12">
      <c r="L17121" s="71"/>
    </row>
    <row r="17122" spans="12:12">
      <c r="L17122" s="71"/>
    </row>
    <row r="17123" spans="12:12">
      <c r="L17123" s="71"/>
    </row>
    <row r="17124" spans="12:12">
      <c r="L17124" s="71"/>
    </row>
    <row r="17125" spans="12:12">
      <c r="L17125" s="71"/>
    </row>
    <row r="17126" spans="12:12">
      <c r="L17126" s="71"/>
    </row>
    <row r="17127" spans="12:12">
      <c r="L17127" s="71"/>
    </row>
    <row r="17128" spans="12:12">
      <c r="L17128" s="71"/>
    </row>
    <row r="17129" spans="12:12">
      <c r="L17129" s="71"/>
    </row>
    <row r="17130" spans="12:12">
      <c r="L17130" s="71"/>
    </row>
    <row r="17131" spans="12:12">
      <c r="L17131" s="71"/>
    </row>
    <row r="17132" spans="12:12">
      <c r="L17132" s="71"/>
    </row>
    <row r="17133" spans="12:12">
      <c r="L17133" s="71"/>
    </row>
    <row r="17134" spans="12:12">
      <c r="L17134" s="71"/>
    </row>
    <row r="17135" spans="12:12">
      <c r="L17135" s="71"/>
    </row>
    <row r="17136" spans="12:12">
      <c r="L17136" s="71"/>
    </row>
    <row r="17137" spans="12:12">
      <c r="L17137" s="71"/>
    </row>
    <row r="17138" spans="12:12">
      <c r="L17138" s="71"/>
    </row>
    <row r="17139" spans="12:12">
      <c r="L17139" s="71"/>
    </row>
    <row r="17140" spans="12:12">
      <c r="L17140" s="71"/>
    </row>
    <row r="17141" spans="12:12">
      <c r="L17141" s="71"/>
    </row>
    <row r="17142" spans="12:12">
      <c r="L17142" s="71"/>
    </row>
    <row r="17143" spans="12:12">
      <c r="L17143" s="71"/>
    </row>
    <row r="17144" spans="12:12">
      <c r="L17144" s="71"/>
    </row>
    <row r="17145" spans="12:12">
      <c r="L17145" s="71"/>
    </row>
    <row r="17146" spans="12:12">
      <c r="L17146" s="71"/>
    </row>
    <row r="17147" spans="12:12">
      <c r="L17147" s="71"/>
    </row>
    <row r="17148" spans="12:12">
      <c r="L17148" s="71"/>
    </row>
    <row r="17149" spans="12:12">
      <c r="L17149" s="71"/>
    </row>
    <row r="17150" spans="12:12">
      <c r="L17150" s="71"/>
    </row>
    <row r="17151" spans="12:12">
      <c r="L17151" s="71"/>
    </row>
    <row r="17152" spans="12:12">
      <c r="L17152" s="71"/>
    </row>
    <row r="17153" spans="12:12">
      <c r="L17153" s="71"/>
    </row>
    <row r="17154" spans="12:12">
      <c r="L17154" s="71"/>
    </row>
    <row r="17155" spans="12:12">
      <c r="L17155" s="71"/>
    </row>
    <row r="17156" spans="12:12">
      <c r="L17156" s="71"/>
    </row>
    <row r="17157" spans="12:12">
      <c r="L17157" s="71"/>
    </row>
    <row r="17158" spans="12:12">
      <c r="L17158" s="71"/>
    </row>
    <row r="17159" spans="12:12">
      <c r="L17159" s="71"/>
    </row>
    <row r="17160" spans="12:12">
      <c r="L17160" s="71"/>
    </row>
    <row r="17161" spans="12:12">
      <c r="L17161" s="71"/>
    </row>
    <row r="17162" spans="12:12">
      <c r="L17162" s="71"/>
    </row>
    <row r="17163" spans="12:12">
      <c r="L17163" s="71"/>
    </row>
    <row r="17164" spans="12:12">
      <c r="L17164" s="71"/>
    </row>
    <row r="17165" spans="12:12">
      <c r="L17165" s="71"/>
    </row>
    <row r="17166" spans="12:12">
      <c r="L17166" s="71"/>
    </row>
    <row r="17167" spans="12:12">
      <c r="L17167" s="71"/>
    </row>
    <row r="17168" spans="12:12">
      <c r="L17168" s="71"/>
    </row>
    <row r="17169" spans="12:12">
      <c r="L17169" s="71"/>
    </row>
    <row r="17170" spans="12:12">
      <c r="L17170" s="71"/>
    </row>
    <row r="17171" spans="12:12">
      <c r="L17171" s="71"/>
    </row>
    <row r="17172" spans="12:12">
      <c r="L17172" s="71"/>
    </row>
    <row r="17173" spans="12:12">
      <c r="L17173" s="71"/>
    </row>
    <row r="17174" spans="12:12">
      <c r="L17174" s="71"/>
    </row>
    <row r="17175" spans="12:12">
      <c r="L17175" s="71"/>
    </row>
    <row r="17176" spans="12:12">
      <c r="L17176" s="71"/>
    </row>
    <row r="17177" spans="12:12">
      <c r="L17177" s="71"/>
    </row>
    <row r="17178" spans="12:12">
      <c r="L17178" s="71"/>
    </row>
    <row r="17179" spans="12:12">
      <c r="L17179" s="71"/>
    </row>
    <row r="17180" spans="12:12">
      <c r="L17180" s="71"/>
    </row>
    <row r="17181" spans="12:12">
      <c r="L17181" s="71"/>
    </row>
    <row r="17182" spans="12:12">
      <c r="L17182" s="71"/>
    </row>
    <row r="17183" spans="12:12">
      <c r="L17183" s="71"/>
    </row>
    <row r="17184" spans="12:12">
      <c r="L17184" s="71"/>
    </row>
    <row r="17185" spans="12:12">
      <c r="L17185" s="71"/>
    </row>
    <row r="17186" spans="12:12">
      <c r="L17186" s="71"/>
    </row>
    <row r="17187" spans="12:12">
      <c r="L17187" s="71"/>
    </row>
    <row r="17188" spans="12:12">
      <c r="L17188" s="71"/>
    </row>
    <row r="17189" spans="12:12">
      <c r="L17189" s="71"/>
    </row>
    <row r="17190" spans="12:12">
      <c r="L17190" s="71"/>
    </row>
    <row r="17191" spans="12:12">
      <c r="L17191" s="71"/>
    </row>
    <row r="17192" spans="12:12">
      <c r="L17192" s="71"/>
    </row>
    <row r="17193" spans="12:12">
      <c r="L17193" s="71"/>
    </row>
    <row r="17194" spans="12:12">
      <c r="L17194" s="71"/>
    </row>
    <row r="17195" spans="12:12">
      <c r="L17195" s="71"/>
    </row>
    <row r="17196" spans="12:12">
      <c r="L17196" s="71"/>
    </row>
    <row r="17197" spans="12:12">
      <c r="L17197" s="71"/>
    </row>
    <row r="17198" spans="12:12">
      <c r="L17198" s="71"/>
    </row>
    <row r="17199" spans="12:12">
      <c r="L17199" s="71"/>
    </row>
    <row r="17200" spans="12:12">
      <c r="L17200" s="71"/>
    </row>
    <row r="17201" spans="12:12">
      <c r="L17201" s="71"/>
    </row>
    <row r="17202" spans="12:12">
      <c r="L17202" s="71"/>
    </row>
    <row r="17203" spans="12:12">
      <c r="L17203" s="71"/>
    </row>
    <row r="17204" spans="12:12">
      <c r="L17204" s="71"/>
    </row>
    <row r="17205" spans="12:12">
      <c r="L17205" s="71"/>
    </row>
    <row r="17206" spans="12:12">
      <c r="L17206" s="71"/>
    </row>
    <row r="17207" spans="12:12">
      <c r="L17207" s="71"/>
    </row>
    <row r="17208" spans="12:12">
      <c r="L17208" s="71"/>
    </row>
    <row r="17209" spans="12:12">
      <c r="L17209" s="71"/>
    </row>
    <row r="17210" spans="12:12">
      <c r="L17210" s="71"/>
    </row>
    <row r="17211" spans="12:12">
      <c r="L17211" s="71"/>
    </row>
    <row r="17212" spans="12:12">
      <c r="L17212" s="71"/>
    </row>
    <row r="17213" spans="12:12">
      <c r="L17213" s="71"/>
    </row>
    <row r="17214" spans="12:12">
      <c r="L17214" s="71"/>
    </row>
    <row r="17215" spans="12:12">
      <c r="L17215" s="71"/>
    </row>
    <row r="17216" spans="12:12">
      <c r="L17216" s="71"/>
    </row>
    <row r="17217" spans="12:12">
      <c r="L17217" s="71"/>
    </row>
    <row r="17218" spans="12:12">
      <c r="L17218" s="71"/>
    </row>
    <row r="17219" spans="12:12">
      <c r="L17219" s="71"/>
    </row>
    <row r="17220" spans="12:12">
      <c r="L17220" s="71"/>
    </row>
    <row r="17221" spans="12:12">
      <c r="L17221" s="71"/>
    </row>
    <row r="17222" spans="12:12">
      <c r="L17222" s="71"/>
    </row>
    <row r="17223" spans="12:12">
      <c r="L17223" s="71"/>
    </row>
    <row r="17224" spans="12:12">
      <c r="L17224" s="71"/>
    </row>
    <row r="17225" spans="12:12">
      <c r="L17225" s="71"/>
    </row>
    <row r="17226" spans="12:12">
      <c r="L17226" s="71"/>
    </row>
    <row r="17227" spans="12:12">
      <c r="L17227" s="71"/>
    </row>
    <row r="17228" spans="12:12">
      <c r="L17228" s="71"/>
    </row>
    <row r="17229" spans="12:12">
      <c r="L17229" s="71"/>
    </row>
    <row r="17230" spans="12:12">
      <c r="L17230" s="71"/>
    </row>
    <row r="17231" spans="12:12">
      <c r="L17231" s="71"/>
    </row>
    <row r="17232" spans="12:12">
      <c r="L17232" s="71"/>
    </row>
    <row r="17233" spans="12:12">
      <c r="L17233" s="71"/>
    </row>
    <row r="17234" spans="12:12">
      <c r="L17234" s="71"/>
    </row>
    <row r="17235" spans="12:12">
      <c r="L17235" s="71"/>
    </row>
    <row r="17236" spans="12:12">
      <c r="L17236" s="71"/>
    </row>
    <row r="17237" spans="12:12">
      <c r="L17237" s="71"/>
    </row>
    <row r="17238" spans="12:12">
      <c r="L17238" s="71"/>
    </row>
    <row r="17239" spans="12:12">
      <c r="L17239" s="71"/>
    </row>
    <row r="17240" spans="12:12">
      <c r="L17240" s="71"/>
    </row>
    <row r="17241" spans="12:12">
      <c r="L17241" s="71"/>
    </row>
    <row r="17242" spans="12:12">
      <c r="L17242" s="71"/>
    </row>
    <row r="17243" spans="12:12">
      <c r="L17243" s="71"/>
    </row>
    <row r="17244" spans="12:12">
      <c r="L17244" s="71"/>
    </row>
    <row r="17245" spans="12:12">
      <c r="L17245" s="71"/>
    </row>
    <row r="17246" spans="12:12">
      <c r="L17246" s="71"/>
    </row>
    <row r="17247" spans="12:12">
      <c r="L17247" s="71"/>
    </row>
    <row r="17248" spans="12:12">
      <c r="L17248" s="71"/>
    </row>
    <row r="17249" spans="12:12">
      <c r="L17249" s="71"/>
    </row>
    <row r="17250" spans="12:12">
      <c r="L17250" s="71"/>
    </row>
    <row r="17251" spans="12:12">
      <c r="L17251" s="71"/>
    </row>
    <row r="17252" spans="12:12">
      <c r="L17252" s="71"/>
    </row>
    <row r="17253" spans="12:12">
      <c r="L17253" s="71"/>
    </row>
    <row r="17254" spans="12:12">
      <c r="L17254" s="71"/>
    </row>
    <row r="17255" spans="12:12">
      <c r="L17255" s="71"/>
    </row>
    <row r="17256" spans="12:12">
      <c r="L17256" s="71"/>
    </row>
    <row r="17257" spans="12:12">
      <c r="L17257" s="71"/>
    </row>
    <row r="17258" spans="12:12">
      <c r="L17258" s="71"/>
    </row>
    <row r="17259" spans="12:12">
      <c r="L17259" s="71"/>
    </row>
    <row r="17260" spans="12:12">
      <c r="L17260" s="71"/>
    </row>
    <row r="17261" spans="12:12">
      <c r="L17261" s="71"/>
    </row>
    <row r="17262" spans="12:12">
      <c r="L17262" s="71"/>
    </row>
    <row r="17263" spans="12:12">
      <c r="L17263" s="71"/>
    </row>
    <row r="17264" spans="12:12">
      <c r="L17264" s="71"/>
    </row>
    <row r="17265" spans="12:12">
      <c r="L17265" s="71"/>
    </row>
    <row r="17266" spans="12:12">
      <c r="L17266" s="71"/>
    </row>
    <row r="17267" spans="12:12">
      <c r="L17267" s="71"/>
    </row>
    <row r="17268" spans="12:12">
      <c r="L17268" s="71"/>
    </row>
    <row r="17269" spans="12:12">
      <c r="L17269" s="71"/>
    </row>
    <row r="17270" spans="12:12">
      <c r="L17270" s="71"/>
    </row>
    <row r="17271" spans="12:12">
      <c r="L17271" s="71"/>
    </row>
    <row r="17272" spans="12:12">
      <c r="L17272" s="71"/>
    </row>
    <row r="17273" spans="12:12">
      <c r="L17273" s="71"/>
    </row>
    <row r="17274" spans="12:12">
      <c r="L17274" s="71"/>
    </row>
    <row r="17275" spans="12:12">
      <c r="L17275" s="71"/>
    </row>
    <row r="17276" spans="12:12">
      <c r="L17276" s="71"/>
    </row>
    <row r="17277" spans="12:12">
      <c r="L17277" s="71"/>
    </row>
    <row r="17278" spans="12:12">
      <c r="L17278" s="71"/>
    </row>
    <row r="17279" spans="12:12">
      <c r="L17279" s="71"/>
    </row>
    <row r="17280" spans="12:12">
      <c r="L17280" s="71"/>
    </row>
    <row r="17281" spans="12:12">
      <c r="L17281" s="71"/>
    </row>
    <row r="17282" spans="12:12">
      <c r="L17282" s="71"/>
    </row>
    <row r="17283" spans="12:12">
      <c r="L17283" s="71"/>
    </row>
    <row r="17284" spans="12:12">
      <c r="L17284" s="71"/>
    </row>
    <row r="17285" spans="12:12">
      <c r="L17285" s="71"/>
    </row>
    <row r="17286" spans="12:12">
      <c r="L17286" s="71"/>
    </row>
    <row r="17287" spans="12:12">
      <c r="L17287" s="71"/>
    </row>
    <row r="17288" spans="12:12">
      <c r="L17288" s="71"/>
    </row>
    <row r="17289" spans="12:12">
      <c r="L17289" s="71"/>
    </row>
    <row r="17290" spans="12:12">
      <c r="L17290" s="71"/>
    </row>
    <row r="17291" spans="12:12">
      <c r="L17291" s="71"/>
    </row>
    <row r="17292" spans="12:12">
      <c r="L17292" s="71"/>
    </row>
    <row r="17293" spans="12:12">
      <c r="L17293" s="71"/>
    </row>
    <row r="17294" spans="12:12">
      <c r="L17294" s="71"/>
    </row>
    <row r="17295" spans="12:12">
      <c r="L17295" s="71"/>
    </row>
    <row r="17296" spans="12:12">
      <c r="L17296" s="71"/>
    </row>
    <row r="17297" spans="12:12">
      <c r="L17297" s="71"/>
    </row>
    <row r="17298" spans="12:12">
      <c r="L17298" s="71"/>
    </row>
    <row r="17299" spans="12:12">
      <c r="L17299" s="71"/>
    </row>
    <row r="17300" spans="12:12">
      <c r="L17300" s="71"/>
    </row>
    <row r="17301" spans="12:12">
      <c r="L17301" s="71"/>
    </row>
    <row r="17302" spans="12:12">
      <c r="L17302" s="71"/>
    </row>
    <row r="17303" spans="12:12">
      <c r="L17303" s="71"/>
    </row>
    <row r="17304" spans="12:12">
      <c r="L17304" s="71"/>
    </row>
    <row r="17305" spans="12:12">
      <c r="L17305" s="71"/>
    </row>
    <row r="17306" spans="12:12">
      <c r="L17306" s="71"/>
    </row>
    <row r="17307" spans="12:12">
      <c r="L17307" s="71"/>
    </row>
    <row r="17308" spans="12:12">
      <c r="L17308" s="71"/>
    </row>
    <row r="17309" spans="12:12">
      <c r="L17309" s="71"/>
    </row>
    <row r="17310" spans="12:12">
      <c r="L17310" s="71"/>
    </row>
    <row r="17311" spans="12:12">
      <c r="L17311" s="71"/>
    </row>
    <row r="17312" spans="12:12">
      <c r="L17312" s="71"/>
    </row>
    <row r="17313" spans="12:12">
      <c r="L17313" s="71"/>
    </row>
    <row r="17314" spans="12:12">
      <c r="L17314" s="71"/>
    </row>
    <row r="17315" spans="12:12">
      <c r="L17315" s="71"/>
    </row>
    <row r="17316" spans="12:12">
      <c r="L17316" s="71"/>
    </row>
    <row r="17317" spans="12:12">
      <c r="L17317" s="71"/>
    </row>
    <row r="17318" spans="12:12">
      <c r="L17318" s="71"/>
    </row>
    <row r="17319" spans="12:12">
      <c r="L17319" s="71"/>
    </row>
    <row r="17320" spans="12:12">
      <c r="L17320" s="71"/>
    </row>
    <row r="17321" spans="12:12">
      <c r="L17321" s="71"/>
    </row>
    <row r="17322" spans="12:12">
      <c r="L17322" s="71"/>
    </row>
    <row r="17323" spans="12:12">
      <c r="L17323" s="71"/>
    </row>
    <row r="17324" spans="12:12">
      <c r="L17324" s="71"/>
    </row>
    <row r="17325" spans="12:12">
      <c r="L17325" s="71"/>
    </row>
    <row r="17326" spans="12:12">
      <c r="L17326" s="71"/>
    </row>
    <row r="17327" spans="12:12">
      <c r="L17327" s="71"/>
    </row>
    <row r="17328" spans="12:12">
      <c r="L17328" s="71"/>
    </row>
    <row r="17329" spans="12:12">
      <c r="L17329" s="71"/>
    </row>
    <row r="17330" spans="12:12">
      <c r="L17330" s="71"/>
    </row>
    <row r="17331" spans="12:12">
      <c r="L17331" s="71"/>
    </row>
    <row r="17332" spans="12:12">
      <c r="L17332" s="71"/>
    </row>
    <row r="17333" spans="12:12">
      <c r="L17333" s="71"/>
    </row>
    <row r="17334" spans="12:12">
      <c r="L17334" s="71"/>
    </row>
    <row r="17335" spans="12:12">
      <c r="L17335" s="71"/>
    </row>
    <row r="17336" spans="12:12">
      <c r="L17336" s="71"/>
    </row>
    <row r="17337" spans="12:12">
      <c r="L17337" s="71"/>
    </row>
    <row r="17338" spans="12:12">
      <c r="L17338" s="71"/>
    </row>
    <row r="17339" spans="12:12">
      <c r="L17339" s="71"/>
    </row>
    <row r="17340" spans="12:12">
      <c r="L17340" s="71"/>
    </row>
    <row r="17341" spans="12:12">
      <c r="L17341" s="71"/>
    </row>
    <row r="17342" spans="12:12">
      <c r="L17342" s="71"/>
    </row>
    <row r="17343" spans="12:12">
      <c r="L17343" s="71"/>
    </row>
    <row r="17344" spans="12:12">
      <c r="L17344" s="71"/>
    </row>
    <row r="17345" spans="12:12">
      <c r="L17345" s="71"/>
    </row>
    <row r="17346" spans="12:12">
      <c r="L17346" s="71"/>
    </row>
    <row r="17347" spans="12:12">
      <c r="L17347" s="71"/>
    </row>
    <row r="17348" spans="12:12">
      <c r="L17348" s="71"/>
    </row>
    <row r="17349" spans="12:12">
      <c r="L17349" s="71"/>
    </row>
    <row r="17350" spans="12:12">
      <c r="L17350" s="71"/>
    </row>
    <row r="17351" spans="12:12">
      <c r="L17351" s="71"/>
    </row>
    <row r="17352" spans="12:12">
      <c r="L17352" s="71"/>
    </row>
    <row r="17353" spans="12:12">
      <c r="L17353" s="71"/>
    </row>
    <row r="17354" spans="12:12">
      <c r="L17354" s="71"/>
    </row>
    <row r="17355" spans="12:12">
      <c r="L17355" s="71"/>
    </row>
    <row r="17356" spans="12:12">
      <c r="L17356" s="71"/>
    </row>
    <row r="17357" spans="12:12">
      <c r="L17357" s="71"/>
    </row>
    <row r="17358" spans="12:12">
      <c r="L17358" s="71"/>
    </row>
    <row r="17359" spans="12:12">
      <c r="L17359" s="71"/>
    </row>
    <row r="17360" spans="12:12">
      <c r="L17360" s="71"/>
    </row>
    <row r="17361" spans="12:12">
      <c r="L17361" s="71"/>
    </row>
    <row r="17362" spans="12:12">
      <c r="L17362" s="71"/>
    </row>
    <row r="17363" spans="12:12">
      <c r="L17363" s="71"/>
    </row>
    <row r="17364" spans="12:12">
      <c r="L17364" s="71"/>
    </row>
    <row r="17365" spans="12:12">
      <c r="L17365" s="71"/>
    </row>
    <row r="17366" spans="12:12">
      <c r="L17366" s="71"/>
    </row>
    <row r="17367" spans="12:12">
      <c r="L17367" s="71"/>
    </row>
    <row r="17368" spans="12:12">
      <c r="L17368" s="71"/>
    </row>
    <row r="17369" spans="12:12">
      <c r="L17369" s="71"/>
    </row>
    <row r="17370" spans="12:12">
      <c r="L17370" s="71"/>
    </row>
    <row r="17371" spans="12:12">
      <c r="L17371" s="71"/>
    </row>
    <row r="17372" spans="12:12">
      <c r="L17372" s="71"/>
    </row>
    <row r="17373" spans="12:12">
      <c r="L17373" s="71"/>
    </row>
    <row r="17374" spans="12:12">
      <c r="L17374" s="71"/>
    </row>
    <row r="17375" spans="12:12">
      <c r="L17375" s="71"/>
    </row>
    <row r="17376" spans="12:12">
      <c r="L17376" s="71"/>
    </row>
    <row r="17377" spans="12:12">
      <c r="L17377" s="71"/>
    </row>
    <row r="17378" spans="12:12">
      <c r="L17378" s="71"/>
    </row>
    <row r="17379" spans="12:12">
      <c r="L17379" s="71"/>
    </row>
    <row r="17380" spans="12:12">
      <c r="L17380" s="71"/>
    </row>
    <row r="17381" spans="12:12">
      <c r="L17381" s="71"/>
    </row>
    <row r="17382" spans="12:12">
      <c r="L17382" s="71"/>
    </row>
    <row r="17383" spans="12:12">
      <c r="L17383" s="71"/>
    </row>
    <row r="17384" spans="12:12">
      <c r="L17384" s="71"/>
    </row>
    <row r="17385" spans="12:12">
      <c r="L17385" s="71"/>
    </row>
    <row r="17386" spans="12:12">
      <c r="L17386" s="71"/>
    </row>
    <row r="17387" spans="12:12">
      <c r="L17387" s="71"/>
    </row>
    <row r="17388" spans="12:12">
      <c r="L17388" s="71"/>
    </row>
    <row r="17389" spans="12:12">
      <c r="L17389" s="71"/>
    </row>
    <row r="17390" spans="12:12">
      <c r="L17390" s="71"/>
    </row>
    <row r="17391" spans="12:12">
      <c r="L17391" s="71"/>
    </row>
    <row r="17392" spans="12:12">
      <c r="L17392" s="71"/>
    </row>
    <row r="17393" spans="12:12">
      <c r="L17393" s="71"/>
    </row>
    <row r="17394" spans="12:12">
      <c r="L17394" s="71"/>
    </row>
    <row r="17395" spans="12:12">
      <c r="L17395" s="71"/>
    </row>
    <row r="17396" spans="12:12">
      <c r="L17396" s="71"/>
    </row>
    <row r="17397" spans="12:12">
      <c r="L17397" s="71"/>
    </row>
    <row r="17398" spans="12:12">
      <c r="L17398" s="71"/>
    </row>
    <row r="17399" spans="12:12">
      <c r="L17399" s="71"/>
    </row>
    <row r="17400" spans="12:12">
      <c r="L17400" s="71"/>
    </row>
    <row r="17401" spans="12:12">
      <c r="L17401" s="71"/>
    </row>
    <row r="17402" spans="12:12">
      <c r="L17402" s="71"/>
    </row>
    <row r="17403" spans="12:12">
      <c r="L17403" s="71"/>
    </row>
    <row r="17404" spans="12:12">
      <c r="L17404" s="71"/>
    </row>
    <row r="17405" spans="12:12">
      <c r="L17405" s="71"/>
    </row>
    <row r="17406" spans="12:12">
      <c r="L17406" s="71"/>
    </row>
    <row r="17407" spans="12:12">
      <c r="L17407" s="71"/>
    </row>
    <row r="17408" spans="12:12">
      <c r="L17408" s="71"/>
    </row>
    <row r="17409" spans="12:12">
      <c r="L17409" s="71"/>
    </row>
    <row r="17410" spans="12:12">
      <c r="L17410" s="71"/>
    </row>
    <row r="17411" spans="12:12">
      <c r="L17411" s="71"/>
    </row>
    <row r="17412" spans="12:12">
      <c r="L17412" s="71"/>
    </row>
    <row r="17413" spans="12:12">
      <c r="L17413" s="71"/>
    </row>
    <row r="17414" spans="12:12">
      <c r="L17414" s="71"/>
    </row>
    <row r="17415" spans="12:12">
      <c r="L17415" s="71"/>
    </row>
    <row r="17416" spans="12:12">
      <c r="L17416" s="71"/>
    </row>
    <row r="17417" spans="12:12">
      <c r="L17417" s="71"/>
    </row>
    <row r="17418" spans="12:12">
      <c r="L17418" s="71"/>
    </row>
    <row r="17419" spans="12:12">
      <c r="L17419" s="71"/>
    </row>
    <row r="17420" spans="12:12">
      <c r="L17420" s="71"/>
    </row>
    <row r="17421" spans="12:12">
      <c r="L17421" s="71"/>
    </row>
    <row r="17422" spans="12:12">
      <c r="L17422" s="71"/>
    </row>
    <row r="17423" spans="12:12">
      <c r="L17423" s="71"/>
    </row>
    <row r="17424" spans="12:12">
      <c r="L17424" s="71"/>
    </row>
    <row r="17425" spans="12:12">
      <c r="L17425" s="71"/>
    </row>
    <row r="17426" spans="12:12">
      <c r="L17426" s="71"/>
    </row>
    <row r="17427" spans="12:12">
      <c r="L17427" s="71"/>
    </row>
    <row r="17428" spans="12:12">
      <c r="L17428" s="71"/>
    </row>
    <row r="17429" spans="12:12">
      <c r="L17429" s="71"/>
    </row>
    <row r="17430" spans="12:12">
      <c r="L17430" s="71"/>
    </row>
    <row r="17431" spans="12:12">
      <c r="L17431" s="71"/>
    </row>
    <row r="17432" spans="12:12">
      <c r="L17432" s="71"/>
    </row>
    <row r="17433" spans="12:12">
      <c r="L17433" s="71"/>
    </row>
    <row r="17434" spans="12:12">
      <c r="L17434" s="71"/>
    </row>
    <row r="17435" spans="12:12">
      <c r="L17435" s="71"/>
    </row>
    <row r="17436" spans="12:12">
      <c r="L17436" s="71"/>
    </row>
    <row r="17437" spans="12:12">
      <c r="L17437" s="71"/>
    </row>
    <row r="17438" spans="12:12">
      <c r="L17438" s="71"/>
    </row>
    <row r="17439" spans="12:12">
      <c r="L17439" s="71"/>
    </row>
    <row r="17440" spans="12:12">
      <c r="L17440" s="71"/>
    </row>
    <row r="17441" spans="12:12">
      <c r="L17441" s="71"/>
    </row>
    <row r="17442" spans="12:12">
      <c r="L17442" s="71"/>
    </row>
    <row r="17443" spans="12:12">
      <c r="L17443" s="71"/>
    </row>
    <row r="17444" spans="12:12">
      <c r="L17444" s="71"/>
    </row>
    <row r="17445" spans="12:12">
      <c r="L17445" s="71"/>
    </row>
    <row r="17446" spans="12:12">
      <c r="L17446" s="71"/>
    </row>
    <row r="17447" spans="12:12">
      <c r="L17447" s="71"/>
    </row>
    <row r="17448" spans="12:12">
      <c r="L17448" s="71"/>
    </row>
    <row r="17449" spans="12:12">
      <c r="L17449" s="71"/>
    </row>
    <row r="17450" spans="12:12">
      <c r="L17450" s="71"/>
    </row>
    <row r="17451" spans="12:12">
      <c r="L17451" s="71"/>
    </row>
    <row r="17452" spans="12:12">
      <c r="L17452" s="71"/>
    </row>
    <row r="17453" spans="12:12">
      <c r="L17453" s="71"/>
    </row>
    <row r="17454" spans="12:12">
      <c r="L17454" s="71"/>
    </row>
    <row r="17455" spans="12:12">
      <c r="L17455" s="71"/>
    </row>
    <row r="17456" spans="12:12">
      <c r="L17456" s="71"/>
    </row>
    <row r="17457" spans="12:12">
      <c r="L17457" s="71"/>
    </row>
    <row r="17458" spans="12:12">
      <c r="L17458" s="71"/>
    </row>
    <row r="17459" spans="12:12">
      <c r="L17459" s="71"/>
    </row>
    <row r="17460" spans="12:12">
      <c r="L17460" s="71"/>
    </row>
    <row r="17461" spans="12:12">
      <c r="L17461" s="71"/>
    </row>
    <row r="17462" spans="12:12">
      <c r="L17462" s="71"/>
    </row>
    <row r="17463" spans="12:12">
      <c r="L17463" s="71"/>
    </row>
    <row r="17464" spans="12:12">
      <c r="L17464" s="71"/>
    </row>
    <row r="17465" spans="12:12">
      <c r="L17465" s="71"/>
    </row>
    <row r="17466" spans="12:12">
      <c r="L17466" s="71"/>
    </row>
    <row r="17467" spans="12:12">
      <c r="L17467" s="71"/>
    </row>
    <row r="17468" spans="12:12">
      <c r="L17468" s="71"/>
    </row>
    <row r="17469" spans="12:12">
      <c r="L17469" s="71"/>
    </row>
    <row r="17470" spans="12:12">
      <c r="L17470" s="71"/>
    </row>
    <row r="17471" spans="12:12">
      <c r="L17471" s="71"/>
    </row>
    <row r="17472" spans="12:12">
      <c r="L17472" s="71"/>
    </row>
    <row r="17473" spans="12:12">
      <c r="L17473" s="71"/>
    </row>
    <row r="17474" spans="12:12">
      <c r="L17474" s="71"/>
    </row>
    <row r="17475" spans="12:12">
      <c r="L17475" s="71"/>
    </row>
    <row r="17476" spans="12:12">
      <c r="L17476" s="71"/>
    </row>
    <row r="17477" spans="12:12">
      <c r="L17477" s="71"/>
    </row>
    <row r="17478" spans="12:12">
      <c r="L17478" s="71"/>
    </row>
    <row r="17479" spans="12:12">
      <c r="L17479" s="71"/>
    </row>
    <row r="17480" spans="12:12">
      <c r="L17480" s="71"/>
    </row>
    <row r="17481" spans="12:12">
      <c r="L17481" s="71"/>
    </row>
    <row r="17482" spans="12:12">
      <c r="L17482" s="71"/>
    </row>
    <row r="17483" spans="12:12">
      <c r="L17483" s="71"/>
    </row>
    <row r="17484" spans="12:12">
      <c r="L17484" s="71"/>
    </row>
    <row r="17485" spans="12:12">
      <c r="L17485" s="71"/>
    </row>
    <row r="17486" spans="12:12">
      <c r="L17486" s="71"/>
    </row>
    <row r="17487" spans="12:12">
      <c r="L17487" s="71"/>
    </row>
    <row r="17488" spans="12:12">
      <c r="L17488" s="71"/>
    </row>
    <row r="17489" spans="12:12">
      <c r="L17489" s="71"/>
    </row>
    <row r="17490" spans="12:12">
      <c r="L17490" s="71"/>
    </row>
    <row r="17491" spans="12:12">
      <c r="L17491" s="71"/>
    </row>
    <row r="17492" spans="12:12">
      <c r="L17492" s="71"/>
    </row>
    <row r="17493" spans="12:12">
      <c r="L17493" s="71"/>
    </row>
    <row r="17494" spans="12:12">
      <c r="L17494" s="71"/>
    </row>
    <row r="17495" spans="12:12">
      <c r="L17495" s="71"/>
    </row>
    <row r="17496" spans="12:12">
      <c r="L17496" s="71"/>
    </row>
    <row r="17497" spans="12:12">
      <c r="L17497" s="71"/>
    </row>
    <row r="17498" spans="12:12">
      <c r="L17498" s="71"/>
    </row>
    <row r="17499" spans="12:12">
      <c r="L17499" s="71"/>
    </row>
    <row r="17500" spans="12:12">
      <c r="L17500" s="71"/>
    </row>
    <row r="17501" spans="12:12">
      <c r="L17501" s="71"/>
    </row>
    <row r="17502" spans="12:12">
      <c r="L17502" s="71"/>
    </row>
    <row r="17503" spans="12:12">
      <c r="L17503" s="71"/>
    </row>
    <row r="17504" spans="12:12">
      <c r="L17504" s="71"/>
    </row>
    <row r="17505" spans="12:12">
      <c r="L17505" s="71"/>
    </row>
    <row r="17506" spans="12:12">
      <c r="L17506" s="71"/>
    </row>
    <row r="17507" spans="12:12">
      <c r="L17507" s="71"/>
    </row>
    <row r="17508" spans="12:12">
      <c r="L17508" s="71"/>
    </row>
    <row r="17509" spans="12:12">
      <c r="L17509" s="71"/>
    </row>
    <row r="17510" spans="12:12">
      <c r="L17510" s="71"/>
    </row>
    <row r="17511" spans="12:12">
      <c r="L17511" s="71"/>
    </row>
    <row r="17512" spans="12:12">
      <c r="L17512" s="71"/>
    </row>
    <row r="17513" spans="12:12">
      <c r="L17513" s="71"/>
    </row>
    <row r="17514" spans="12:12">
      <c r="L17514" s="71"/>
    </row>
    <row r="17515" spans="12:12">
      <c r="L17515" s="71"/>
    </row>
    <row r="17516" spans="12:12">
      <c r="L17516" s="71"/>
    </row>
    <row r="17517" spans="12:12">
      <c r="L17517" s="71"/>
    </row>
    <row r="17518" spans="12:12">
      <c r="L17518" s="71"/>
    </row>
    <row r="17519" spans="12:12">
      <c r="L17519" s="71"/>
    </row>
    <row r="17520" spans="12:12">
      <c r="L17520" s="71"/>
    </row>
    <row r="17521" spans="12:12">
      <c r="L17521" s="71"/>
    </row>
    <row r="17522" spans="12:12">
      <c r="L17522" s="71"/>
    </row>
    <row r="17523" spans="12:12">
      <c r="L17523" s="71"/>
    </row>
    <row r="17524" spans="12:12">
      <c r="L17524" s="71"/>
    </row>
    <row r="17525" spans="12:12">
      <c r="L17525" s="71"/>
    </row>
    <row r="17526" spans="12:12">
      <c r="L17526" s="71"/>
    </row>
    <row r="17527" spans="12:12">
      <c r="L17527" s="71"/>
    </row>
    <row r="17528" spans="12:12">
      <c r="L17528" s="71"/>
    </row>
    <row r="17529" spans="12:12">
      <c r="L17529" s="71"/>
    </row>
    <row r="17530" spans="12:12">
      <c r="L17530" s="71"/>
    </row>
    <row r="17531" spans="12:12">
      <c r="L17531" s="71"/>
    </row>
    <row r="17532" spans="12:12">
      <c r="L17532" s="71"/>
    </row>
    <row r="17533" spans="12:12">
      <c r="L17533" s="71"/>
    </row>
    <row r="17534" spans="12:12">
      <c r="L17534" s="71"/>
    </row>
    <row r="17535" spans="12:12">
      <c r="L17535" s="71"/>
    </row>
    <row r="17536" spans="12:12">
      <c r="L17536" s="71"/>
    </row>
    <row r="17537" spans="12:12">
      <c r="L17537" s="71"/>
    </row>
    <row r="17538" spans="12:12">
      <c r="L17538" s="71"/>
    </row>
    <row r="17539" spans="12:12">
      <c r="L17539" s="71"/>
    </row>
    <row r="17540" spans="12:12">
      <c r="L17540" s="71"/>
    </row>
    <row r="17541" spans="12:12">
      <c r="L17541" s="71"/>
    </row>
    <row r="17542" spans="12:12">
      <c r="L17542" s="71"/>
    </row>
    <row r="17543" spans="12:12">
      <c r="L17543" s="71"/>
    </row>
    <row r="17544" spans="12:12">
      <c r="L17544" s="71"/>
    </row>
    <row r="17545" spans="12:12">
      <c r="L17545" s="71"/>
    </row>
    <row r="17546" spans="12:12">
      <c r="L17546" s="71"/>
    </row>
    <row r="17547" spans="12:12">
      <c r="L17547" s="71"/>
    </row>
    <row r="17548" spans="12:12">
      <c r="L17548" s="71"/>
    </row>
    <row r="17549" spans="12:12">
      <c r="L17549" s="71"/>
    </row>
    <row r="17550" spans="12:12">
      <c r="L17550" s="71"/>
    </row>
    <row r="17551" spans="12:12">
      <c r="L17551" s="71"/>
    </row>
    <row r="17552" spans="12:12">
      <c r="L17552" s="71"/>
    </row>
    <row r="17553" spans="12:12">
      <c r="L17553" s="71"/>
    </row>
    <row r="17554" spans="12:12">
      <c r="L17554" s="71"/>
    </row>
    <row r="17555" spans="12:12">
      <c r="L17555" s="71"/>
    </row>
    <row r="17556" spans="12:12">
      <c r="L17556" s="71"/>
    </row>
    <row r="17557" spans="12:12">
      <c r="L17557" s="71"/>
    </row>
    <row r="17558" spans="12:12">
      <c r="L17558" s="71"/>
    </row>
    <row r="17559" spans="12:12">
      <c r="L17559" s="71"/>
    </row>
    <row r="17560" spans="12:12">
      <c r="L17560" s="71"/>
    </row>
    <row r="17561" spans="12:12">
      <c r="L17561" s="71"/>
    </row>
    <row r="17562" spans="12:12">
      <c r="L17562" s="71"/>
    </row>
    <row r="17563" spans="12:12">
      <c r="L17563" s="71"/>
    </row>
    <row r="17564" spans="12:12">
      <c r="L17564" s="71"/>
    </row>
    <row r="17565" spans="12:12">
      <c r="L17565" s="71"/>
    </row>
    <row r="17566" spans="12:12">
      <c r="L17566" s="71"/>
    </row>
    <row r="17567" spans="12:12">
      <c r="L17567" s="71"/>
    </row>
    <row r="17568" spans="12:12">
      <c r="L17568" s="71"/>
    </row>
    <row r="17569" spans="12:12">
      <c r="L17569" s="71"/>
    </row>
    <row r="17570" spans="12:12">
      <c r="L17570" s="71"/>
    </row>
    <row r="17571" spans="12:12">
      <c r="L17571" s="71"/>
    </row>
    <row r="17572" spans="12:12">
      <c r="L17572" s="71"/>
    </row>
    <row r="17573" spans="12:12">
      <c r="L17573" s="71"/>
    </row>
    <row r="17574" spans="12:12">
      <c r="L17574" s="71"/>
    </row>
    <row r="17575" spans="12:12">
      <c r="L17575" s="71"/>
    </row>
    <row r="17576" spans="12:12">
      <c r="L17576" s="71"/>
    </row>
    <row r="17577" spans="12:12">
      <c r="L17577" s="71"/>
    </row>
    <row r="17578" spans="12:12">
      <c r="L17578" s="71"/>
    </row>
    <row r="17579" spans="12:12">
      <c r="L17579" s="71"/>
    </row>
    <row r="17580" spans="12:12">
      <c r="L17580" s="71"/>
    </row>
    <row r="17581" spans="12:12">
      <c r="L17581" s="71"/>
    </row>
    <row r="17582" spans="12:12">
      <c r="L17582" s="71"/>
    </row>
    <row r="17583" spans="12:12">
      <c r="L17583" s="71"/>
    </row>
    <row r="17584" spans="12:12">
      <c r="L17584" s="71"/>
    </row>
    <row r="17585" spans="12:12">
      <c r="L17585" s="71"/>
    </row>
    <row r="17586" spans="12:12">
      <c r="L17586" s="71"/>
    </row>
    <row r="17587" spans="12:12">
      <c r="L17587" s="71"/>
    </row>
    <row r="17588" spans="12:12">
      <c r="L17588" s="71"/>
    </row>
    <row r="17589" spans="12:12">
      <c r="L17589" s="71"/>
    </row>
    <row r="17590" spans="12:12">
      <c r="L17590" s="71"/>
    </row>
    <row r="17591" spans="12:12">
      <c r="L17591" s="71"/>
    </row>
    <row r="17592" spans="12:12">
      <c r="L17592" s="71"/>
    </row>
    <row r="17593" spans="12:12">
      <c r="L17593" s="71"/>
    </row>
    <row r="17594" spans="12:12">
      <c r="L17594" s="71"/>
    </row>
    <row r="17595" spans="12:12">
      <c r="L17595" s="71"/>
    </row>
    <row r="17596" spans="12:12">
      <c r="L17596" s="71"/>
    </row>
    <row r="17597" spans="12:12">
      <c r="L17597" s="71"/>
    </row>
    <row r="17598" spans="12:12">
      <c r="L17598" s="71"/>
    </row>
    <row r="17599" spans="12:12">
      <c r="L17599" s="71"/>
    </row>
    <row r="17600" spans="12:12">
      <c r="L17600" s="71"/>
    </row>
    <row r="17601" spans="12:12">
      <c r="L17601" s="71"/>
    </row>
    <row r="17602" spans="12:12">
      <c r="L17602" s="71"/>
    </row>
    <row r="17603" spans="12:12">
      <c r="L17603" s="71"/>
    </row>
    <row r="17604" spans="12:12">
      <c r="L17604" s="71"/>
    </row>
    <row r="17605" spans="12:12">
      <c r="L17605" s="71"/>
    </row>
    <row r="17606" spans="12:12">
      <c r="L17606" s="71"/>
    </row>
    <row r="17607" spans="12:12">
      <c r="L17607" s="71"/>
    </row>
    <row r="17608" spans="12:12">
      <c r="L17608" s="71"/>
    </row>
    <row r="17609" spans="12:12">
      <c r="L17609" s="71"/>
    </row>
    <row r="17610" spans="12:12">
      <c r="L17610" s="71"/>
    </row>
    <row r="17611" spans="12:12">
      <c r="L17611" s="71"/>
    </row>
    <row r="17612" spans="12:12">
      <c r="L17612" s="71"/>
    </row>
    <row r="17613" spans="12:12">
      <c r="L17613" s="71"/>
    </row>
    <row r="17614" spans="12:12">
      <c r="L17614" s="71"/>
    </row>
    <row r="17615" spans="12:12">
      <c r="L17615" s="71"/>
    </row>
    <row r="17616" spans="12:12">
      <c r="L17616" s="71"/>
    </row>
    <row r="17617" spans="12:12">
      <c r="L17617" s="71"/>
    </row>
    <row r="17618" spans="12:12">
      <c r="L17618" s="71"/>
    </row>
    <row r="17619" spans="12:12">
      <c r="L17619" s="71"/>
    </row>
    <row r="17620" spans="12:12">
      <c r="L17620" s="71"/>
    </row>
    <row r="17621" spans="12:12">
      <c r="L17621" s="71"/>
    </row>
    <row r="17622" spans="12:12">
      <c r="L17622" s="71"/>
    </row>
    <row r="17623" spans="12:12">
      <c r="L17623" s="71"/>
    </row>
    <row r="17624" spans="12:12">
      <c r="L17624" s="71"/>
    </row>
    <row r="17625" spans="12:12">
      <c r="L17625" s="71"/>
    </row>
    <row r="17626" spans="12:12">
      <c r="L17626" s="71"/>
    </row>
    <row r="17627" spans="12:12">
      <c r="L17627" s="71"/>
    </row>
    <row r="17628" spans="12:12">
      <c r="L17628" s="71"/>
    </row>
    <row r="17629" spans="12:12">
      <c r="L17629" s="71"/>
    </row>
    <row r="17630" spans="12:12">
      <c r="L17630" s="71"/>
    </row>
    <row r="17631" spans="12:12">
      <c r="L17631" s="71"/>
    </row>
    <row r="17632" spans="12:12">
      <c r="L17632" s="71"/>
    </row>
    <row r="17633" spans="12:12">
      <c r="L17633" s="71"/>
    </row>
    <row r="17634" spans="12:12">
      <c r="L17634" s="71"/>
    </row>
    <row r="17635" spans="12:12">
      <c r="L17635" s="71"/>
    </row>
    <row r="17636" spans="12:12">
      <c r="L17636" s="71"/>
    </row>
    <row r="17637" spans="12:12">
      <c r="L17637" s="71"/>
    </row>
    <row r="17638" spans="12:12">
      <c r="L17638" s="71"/>
    </row>
    <row r="17639" spans="12:12">
      <c r="L17639" s="71"/>
    </row>
    <row r="17640" spans="12:12">
      <c r="L17640" s="71"/>
    </row>
    <row r="17641" spans="12:12">
      <c r="L17641" s="71"/>
    </row>
    <row r="17642" spans="12:12">
      <c r="L17642" s="71"/>
    </row>
    <row r="17643" spans="12:12">
      <c r="L17643" s="71"/>
    </row>
    <row r="17644" spans="12:12">
      <c r="L17644" s="71"/>
    </row>
    <row r="17645" spans="12:12">
      <c r="L17645" s="71"/>
    </row>
    <row r="17646" spans="12:12">
      <c r="L17646" s="71"/>
    </row>
    <row r="17647" spans="12:12">
      <c r="L17647" s="71"/>
    </row>
    <row r="17648" spans="12:12">
      <c r="L17648" s="71"/>
    </row>
    <row r="17649" spans="12:12">
      <c r="L17649" s="71"/>
    </row>
    <row r="17650" spans="12:12">
      <c r="L17650" s="71"/>
    </row>
    <row r="17651" spans="12:12">
      <c r="L17651" s="71"/>
    </row>
    <row r="17652" spans="12:12">
      <c r="L17652" s="71"/>
    </row>
    <row r="17653" spans="12:12">
      <c r="L17653" s="71"/>
    </row>
    <row r="17654" spans="12:12">
      <c r="L17654" s="71"/>
    </row>
    <row r="17655" spans="12:12">
      <c r="L17655" s="71"/>
    </row>
    <row r="17656" spans="12:12">
      <c r="L17656" s="71"/>
    </row>
    <row r="17657" spans="12:12">
      <c r="L17657" s="71"/>
    </row>
    <row r="17658" spans="12:12">
      <c r="L17658" s="71"/>
    </row>
    <row r="17659" spans="12:12">
      <c r="L17659" s="71"/>
    </row>
    <row r="17660" spans="12:12">
      <c r="L17660" s="71"/>
    </row>
    <row r="17661" spans="12:12">
      <c r="L17661" s="71"/>
    </row>
    <row r="17662" spans="12:12">
      <c r="L17662" s="71"/>
    </row>
    <row r="17663" spans="12:12">
      <c r="L17663" s="71"/>
    </row>
    <row r="17664" spans="12:12">
      <c r="L17664" s="71"/>
    </row>
    <row r="17665" spans="12:12">
      <c r="L17665" s="71"/>
    </row>
    <row r="17666" spans="12:12">
      <c r="L17666" s="71"/>
    </row>
    <row r="17667" spans="12:12">
      <c r="L17667" s="71"/>
    </row>
    <row r="17668" spans="12:12">
      <c r="L17668" s="71"/>
    </row>
    <row r="17669" spans="12:12">
      <c r="L17669" s="71"/>
    </row>
    <row r="17670" spans="12:12">
      <c r="L17670" s="71"/>
    </row>
    <row r="17671" spans="12:12">
      <c r="L17671" s="71"/>
    </row>
    <row r="17672" spans="12:12">
      <c r="L17672" s="71"/>
    </row>
    <row r="17673" spans="12:12">
      <c r="L17673" s="71"/>
    </row>
    <row r="17674" spans="12:12">
      <c r="L17674" s="71"/>
    </row>
    <row r="17675" spans="12:12">
      <c r="L17675" s="71"/>
    </row>
    <row r="17676" spans="12:12">
      <c r="L17676" s="71"/>
    </row>
    <row r="17677" spans="12:12">
      <c r="L17677" s="71"/>
    </row>
    <row r="17678" spans="12:12">
      <c r="L17678" s="71"/>
    </row>
    <row r="17679" spans="12:12">
      <c r="L17679" s="71"/>
    </row>
    <row r="17680" spans="12:12">
      <c r="L17680" s="71"/>
    </row>
    <row r="17681" spans="12:12">
      <c r="L17681" s="71"/>
    </row>
    <row r="17682" spans="12:12">
      <c r="L17682" s="71"/>
    </row>
    <row r="17683" spans="12:12">
      <c r="L17683" s="71"/>
    </row>
    <row r="17684" spans="12:12">
      <c r="L17684" s="71"/>
    </row>
    <row r="17685" spans="12:12">
      <c r="L17685" s="71"/>
    </row>
    <row r="17686" spans="12:12">
      <c r="L17686" s="71"/>
    </row>
    <row r="17687" spans="12:12">
      <c r="L17687" s="71"/>
    </row>
    <row r="17688" spans="12:12">
      <c r="L17688" s="71"/>
    </row>
    <row r="17689" spans="12:12">
      <c r="L17689" s="71"/>
    </row>
    <row r="17690" spans="12:12">
      <c r="L17690" s="71"/>
    </row>
    <row r="17691" spans="12:12">
      <c r="L17691" s="71"/>
    </row>
    <row r="17692" spans="12:12">
      <c r="L17692" s="71"/>
    </row>
    <row r="17693" spans="12:12">
      <c r="L17693" s="71"/>
    </row>
    <row r="17694" spans="12:12">
      <c r="L17694" s="71"/>
    </row>
    <row r="17695" spans="12:12">
      <c r="L17695" s="71"/>
    </row>
    <row r="17696" spans="12:12">
      <c r="L17696" s="71"/>
    </row>
    <row r="17697" spans="12:12">
      <c r="L17697" s="71"/>
    </row>
    <row r="17698" spans="12:12">
      <c r="L17698" s="71"/>
    </row>
    <row r="17699" spans="12:12">
      <c r="L17699" s="71"/>
    </row>
    <row r="17700" spans="12:12">
      <c r="L17700" s="71"/>
    </row>
    <row r="17701" spans="12:12">
      <c r="L17701" s="71"/>
    </row>
    <row r="17702" spans="12:12">
      <c r="L17702" s="71"/>
    </row>
    <row r="17703" spans="12:12">
      <c r="L17703" s="71"/>
    </row>
    <row r="17704" spans="12:12">
      <c r="L17704" s="71"/>
    </row>
    <row r="17705" spans="12:12">
      <c r="L17705" s="71"/>
    </row>
    <row r="17706" spans="12:12">
      <c r="L17706" s="71"/>
    </row>
    <row r="17707" spans="12:12">
      <c r="L17707" s="71"/>
    </row>
    <row r="17708" spans="12:12">
      <c r="L17708" s="71"/>
    </row>
    <row r="17709" spans="12:12">
      <c r="L17709" s="71"/>
    </row>
    <row r="17710" spans="12:12">
      <c r="L17710" s="71"/>
    </row>
    <row r="17711" spans="12:12">
      <c r="L17711" s="71"/>
    </row>
    <row r="17712" spans="12:12">
      <c r="L17712" s="71"/>
    </row>
    <row r="17713" spans="12:12">
      <c r="L17713" s="71"/>
    </row>
    <row r="17714" spans="12:12">
      <c r="L17714" s="71"/>
    </row>
    <row r="17715" spans="12:12">
      <c r="L17715" s="71"/>
    </row>
    <row r="17716" spans="12:12">
      <c r="L17716" s="71"/>
    </row>
    <row r="17717" spans="12:12">
      <c r="L17717" s="71"/>
    </row>
    <row r="17718" spans="12:12">
      <c r="L17718" s="71"/>
    </row>
    <row r="17719" spans="12:12">
      <c r="L17719" s="71"/>
    </row>
    <row r="17720" spans="12:12">
      <c r="L17720" s="71"/>
    </row>
    <row r="17721" spans="12:12">
      <c r="L17721" s="71"/>
    </row>
    <row r="17722" spans="12:12">
      <c r="L17722" s="71"/>
    </row>
    <row r="17723" spans="12:12">
      <c r="L17723" s="71"/>
    </row>
    <row r="17724" spans="12:12">
      <c r="L17724" s="71"/>
    </row>
    <row r="17725" spans="12:12">
      <c r="L17725" s="71"/>
    </row>
    <row r="17726" spans="12:12">
      <c r="L17726" s="71"/>
    </row>
    <row r="17727" spans="12:12">
      <c r="L17727" s="71"/>
    </row>
    <row r="17728" spans="12:12">
      <c r="L17728" s="71"/>
    </row>
    <row r="17729" spans="12:12">
      <c r="L17729" s="71"/>
    </row>
    <row r="17730" spans="12:12">
      <c r="L17730" s="71"/>
    </row>
    <row r="17731" spans="12:12">
      <c r="L17731" s="71"/>
    </row>
    <row r="17732" spans="12:12">
      <c r="L17732" s="71"/>
    </row>
    <row r="17733" spans="12:12">
      <c r="L17733" s="71"/>
    </row>
    <row r="17734" spans="12:12">
      <c r="L17734" s="71"/>
    </row>
    <row r="17735" spans="12:12">
      <c r="L17735" s="71"/>
    </row>
    <row r="17736" spans="12:12">
      <c r="L17736" s="71"/>
    </row>
    <row r="17737" spans="12:12">
      <c r="L17737" s="71"/>
    </row>
    <row r="17738" spans="12:12">
      <c r="L17738" s="71"/>
    </row>
    <row r="17739" spans="12:12">
      <c r="L17739" s="71"/>
    </row>
    <row r="17740" spans="12:12">
      <c r="L17740" s="71"/>
    </row>
    <row r="17741" spans="12:12">
      <c r="L17741" s="71"/>
    </row>
    <row r="17742" spans="12:12">
      <c r="L17742" s="71"/>
    </row>
    <row r="17743" spans="12:12">
      <c r="L17743" s="71"/>
    </row>
    <row r="17744" spans="12:12">
      <c r="L17744" s="71"/>
    </row>
    <row r="17745" spans="12:12">
      <c r="L17745" s="71"/>
    </row>
    <row r="17746" spans="12:12">
      <c r="L17746" s="71"/>
    </row>
    <row r="17747" spans="12:12">
      <c r="L17747" s="71"/>
    </row>
    <row r="17748" spans="12:12">
      <c r="L17748" s="71"/>
    </row>
    <row r="17749" spans="12:12">
      <c r="L17749" s="71"/>
    </row>
    <row r="17750" spans="12:12">
      <c r="L17750" s="71"/>
    </row>
    <row r="17751" spans="12:12">
      <c r="L17751" s="71"/>
    </row>
    <row r="17752" spans="12:12">
      <c r="L17752" s="71"/>
    </row>
    <row r="17753" spans="12:12">
      <c r="L17753" s="71"/>
    </row>
    <row r="17754" spans="12:12">
      <c r="L17754" s="71"/>
    </row>
    <row r="17755" spans="12:12">
      <c r="L17755" s="71"/>
    </row>
    <row r="17756" spans="12:12">
      <c r="L17756" s="71"/>
    </row>
    <row r="17757" spans="12:12">
      <c r="L17757" s="71"/>
    </row>
    <row r="17758" spans="12:12">
      <c r="L17758" s="71"/>
    </row>
    <row r="17759" spans="12:12">
      <c r="L17759" s="71"/>
    </row>
    <row r="17760" spans="12:12">
      <c r="L17760" s="71"/>
    </row>
    <row r="17761" spans="12:12">
      <c r="L17761" s="71"/>
    </row>
    <row r="17762" spans="12:12">
      <c r="L17762" s="71"/>
    </row>
    <row r="17763" spans="12:12">
      <c r="L17763" s="71"/>
    </row>
    <row r="17764" spans="12:12">
      <c r="L17764" s="71"/>
    </row>
    <row r="17765" spans="12:12">
      <c r="L17765" s="71"/>
    </row>
    <row r="17766" spans="12:12">
      <c r="L17766" s="71"/>
    </row>
    <row r="17767" spans="12:12">
      <c r="L17767" s="71"/>
    </row>
    <row r="17768" spans="12:12">
      <c r="L17768" s="71"/>
    </row>
    <row r="17769" spans="12:12">
      <c r="L17769" s="71"/>
    </row>
    <row r="17770" spans="12:12">
      <c r="L17770" s="71"/>
    </row>
    <row r="17771" spans="12:12">
      <c r="L17771" s="71"/>
    </row>
    <row r="17772" spans="12:12">
      <c r="L17772" s="71"/>
    </row>
    <row r="17773" spans="12:12">
      <c r="L17773" s="71"/>
    </row>
    <row r="17774" spans="12:12">
      <c r="L17774" s="71"/>
    </row>
    <row r="17775" spans="12:12">
      <c r="L17775" s="71"/>
    </row>
    <row r="17776" spans="12:12">
      <c r="L17776" s="71"/>
    </row>
    <row r="17777" spans="12:12">
      <c r="L17777" s="71"/>
    </row>
    <row r="17778" spans="12:12">
      <c r="L17778" s="71"/>
    </row>
    <row r="17779" spans="12:12">
      <c r="L17779" s="71"/>
    </row>
    <row r="17780" spans="12:12">
      <c r="L17780" s="71"/>
    </row>
    <row r="17781" spans="12:12">
      <c r="L17781" s="71"/>
    </row>
    <row r="17782" spans="12:12">
      <c r="L17782" s="71"/>
    </row>
    <row r="17783" spans="12:12">
      <c r="L17783" s="71"/>
    </row>
    <row r="17784" spans="12:12">
      <c r="L17784" s="71"/>
    </row>
    <row r="17785" spans="12:12">
      <c r="L17785" s="71"/>
    </row>
    <row r="17786" spans="12:12">
      <c r="L17786" s="71"/>
    </row>
    <row r="17787" spans="12:12">
      <c r="L17787" s="71"/>
    </row>
    <row r="17788" spans="12:12">
      <c r="L17788" s="71"/>
    </row>
    <row r="17789" spans="12:12">
      <c r="L17789" s="71"/>
    </row>
    <row r="17790" spans="12:12">
      <c r="L17790" s="71"/>
    </row>
    <row r="17791" spans="12:12">
      <c r="L17791" s="71"/>
    </row>
    <row r="17792" spans="12:12">
      <c r="L17792" s="71"/>
    </row>
    <row r="17793" spans="12:12">
      <c r="L17793" s="71"/>
    </row>
    <row r="17794" spans="12:12">
      <c r="L17794" s="71"/>
    </row>
    <row r="17795" spans="12:12">
      <c r="L17795" s="71"/>
    </row>
    <row r="17796" spans="12:12">
      <c r="L17796" s="71"/>
    </row>
    <row r="17797" spans="12:12">
      <c r="L17797" s="71"/>
    </row>
    <row r="17798" spans="12:12">
      <c r="L17798" s="71"/>
    </row>
    <row r="17799" spans="12:12">
      <c r="L17799" s="71"/>
    </row>
    <row r="17800" spans="12:12">
      <c r="L17800" s="71"/>
    </row>
    <row r="17801" spans="12:12">
      <c r="L17801" s="71"/>
    </row>
    <row r="17802" spans="12:12">
      <c r="L17802" s="71"/>
    </row>
    <row r="17803" spans="12:12">
      <c r="L17803" s="71"/>
    </row>
    <row r="17804" spans="12:12">
      <c r="L17804" s="71"/>
    </row>
    <row r="17805" spans="12:12">
      <c r="L17805" s="71"/>
    </row>
    <row r="17806" spans="12:12">
      <c r="L17806" s="71"/>
    </row>
    <row r="17807" spans="12:12">
      <c r="L17807" s="71"/>
    </row>
    <row r="17808" spans="12:12">
      <c r="L17808" s="71"/>
    </row>
    <row r="17809" spans="12:12">
      <c r="L17809" s="71"/>
    </row>
    <row r="17810" spans="12:12">
      <c r="L17810" s="71"/>
    </row>
    <row r="17811" spans="12:12">
      <c r="L17811" s="71"/>
    </row>
    <row r="17812" spans="12:12">
      <c r="L17812" s="71"/>
    </row>
    <row r="17813" spans="12:12">
      <c r="L17813" s="71"/>
    </row>
    <row r="17814" spans="12:12">
      <c r="L17814" s="71"/>
    </row>
    <row r="17815" spans="12:12">
      <c r="L17815" s="71"/>
    </row>
    <row r="17816" spans="12:12">
      <c r="L17816" s="71"/>
    </row>
    <row r="17817" spans="12:12">
      <c r="L17817" s="71"/>
    </row>
    <row r="17818" spans="12:12">
      <c r="L17818" s="71"/>
    </row>
    <row r="17819" spans="12:12">
      <c r="L17819" s="71"/>
    </row>
    <row r="17820" spans="12:12">
      <c r="L17820" s="71"/>
    </row>
    <row r="17821" spans="12:12">
      <c r="L17821" s="71"/>
    </row>
    <row r="17822" spans="12:12">
      <c r="L17822" s="71"/>
    </row>
    <row r="17823" spans="12:12">
      <c r="L17823" s="71"/>
    </row>
    <row r="17824" spans="12:12">
      <c r="L17824" s="71"/>
    </row>
    <row r="17825" spans="12:12">
      <c r="L17825" s="71"/>
    </row>
    <row r="17826" spans="12:12">
      <c r="L17826" s="71"/>
    </row>
    <row r="17827" spans="12:12">
      <c r="L17827" s="71"/>
    </row>
    <row r="17828" spans="12:12">
      <c r="L17828" s="71"/>
    </row>
    <row r="17829" spans="12:12">
      <c r="L17829" s="71"/>
    </row>
    <row r="17830" spans="12:12">
      <c r="L17830" s="71"/>
    </row>
    <row r="17831" spans="12:12">
      <c r="L17831" s="71"/>
    </row>
    <row r="17832" spans="12:12">
      <c r="L17832" s="71"/>
    </row>
    <row r="17833" spans="12:12">
      <c r="L17833" s="71"/>
    </row>
    <row r="17834" spans="12:12">
      <c r="L17834" s="71"/>
    </row>
    <row r="17835" spans="12:12">
      <c r="L17835" s="71"/>
    </row>
    <row r="17836" spans="12:12">
      <c r="L17836" s="71"/>
    </row>
    <row r="17837" spans="12:12">
      <c r="L17837" s="71"/>
    </row>
    <row r="17838" spans="12:12">
      <c r="L17838" s="71"/>
    </row>
    <row r="17839" spans="12:12">
      <c r="L17839" s="71"/>
    </row>
    <row r="17840" spans="12:12">
      <c r="L17840" s="71"/>
    </row>
    <row r="17841" spans="12:12">
      <c r="L17841" s="71"/>
    </row>
    <row r="17842" spans="12:12">
      <c r="L17842" s="71"/>
    </row>
    <row r="17843" spans="12:12">
      <c r="L17843" s="71"/>
    </row>
    <row r="17844" spans="12:12">
      <c r="L17844" s="71"/>
    </row>
    <row r="17845" spans="12:12">
      <c r="L17845" s="71"/>
    </row>
    <row r="17846" spans="12:12">
      <c r="L17846" s="71"/>
    </row>
    <row r="17847" spans="12:12">
      <c r="L17847" s="71"/>
    </row>
    <row r="17848" spans="12:12">
      <c r="L17848" s="71"/>
    </row>
    <row r="17849" spans="12:12">
      <c r="L17849" s="71"/>
    </row>
    <row r="17850" spans="12:12">
      <c r="L17850" s="71"/>
    </row>
    <row r="17851" spans="12:12">
      <c r="L17851" s="71"/>
    </row>
    <row r="17852" spans="12:12">
      <c r="L17852" s="71"/>
    </row>
    <row r="17853" spans="12:12">
      <c r="L17853" s="71"/>
    </row>
    <row r="17854" spans="12:12">
      <c r="L17854" s="71"/>
    </row>
    <row r="17855" spans="12:12">
      <c r="L17855" s="71"/>
    </row>
    <row r="17856" spans="12:12">
      <c r="L17856" s="71"/>
    </row>
    <row r="17857" spans="12:12">
      <c r="L17857" s="71"/>
    </row>
    <row r="17858" spans="12:12">
      <c r="L17858" s="71"/>
    </row>
    <row r="17859" spans="12:12">
      <c r="L17859" s="71"/>
    </row>
    <row r="17860" spans="12:12">
      <c r="L17860" s="71"/>
    </row>
    <row r="17861" spans="12:12">
      <c r="L17861" s="71"/>
    </row>
    <row r="17862" spans="12:12">
      <c r="L17862" s="71"/>
    </row>
    <row r="17863" spans="12:12">
      <c r="L17863" s="71"/>
    </row>
    <row r="17864" spans="12:12">
      <c r="L17864" s="71"/>
    </row>
    <row r="17865" spans="12:12">
      <c r="L17865" s="71"/>
    </row>
    <row r="17866" spans="12:12">
      <c r="L17866" s="71"/>
    </row>
    <row r="17867" spans="12:12">
      <c r="L17867" s="71"/>
    </row>
    <row r="17868" spans="12:12">
      <c r="L17868" s="71"/>
    </row>
    <row r="17869" spans="12:12">
      <c r="L17869" s="71"/>
    </row>
    <row r="17870" spans="12:12">
      <c r="L17870" s="71"/>
    </row>
    <row r="17871" spans="12:12">
      <c r="L17871" s="71"/>
    </row>
    <row r="17872" spans="12:12">
      <c r="L17872" s="71"/>
    </row>
    <row r="17873" spans="12:12">
      <c r="L17873" s="71"/>
    </row>
    <row r="17874" spans="12:12">
      <c r="L17874" s="71"/>
    </row>
    <row r="17875" spans="12:12">
      <c r="L17875" s="71"/>
    </row>
    <row r="17876" spans="12:12">
      <c r="L17876" s="71"/>
    </row>
    <row r="17877" spans="12:12">
      <c r="L17877" s="71"/>
    </row>
    <row r="17878" spans="12:12">
      <c r="L17878" s="71"/>
    </row>
    <row r="17879" spans="12:12">
      <c r="L17879" s="71"/>
    </row>
    <row r="17880" spans="12:12">
      <c r="L17880" s="71"/>
    </row>
    <row r="17881" spans="12:12">
      <c r="L17881" s="71"/>
    </row>
    <row r="17882" spans="12:12">
      <c r="L17882" s="71"/>
    </row>
    <row r="17883" spans="12:12">
      <c r="L17883" s="71"/>
    </row>
    <row r="17884" spans="12:12">
      <c r="L17884" s="71"/>
    </row>
    <row r="17885" spans="12:12">
      <c r="L17885" s="71"/>
    </row>
    <row r="17886" spans="12:12">
      <c r="L17886" s="71"/>
    </row>
    <row r="17887" spans="12:12">
      <c r="L17887" s="71"/>
    </row>
    <row r="17888" spans="12:12">
      <c r="L17888" s="71"/>
    </row>
    <row r="17889" spans="12:12">
      <c r="L17889" s="71"/>
    </row>
    <row r="17890" spans="12:12">
      <c r="L17890" s="71"/>
    </row>
    <row r="17891" spans="12:12">
      <c r="L17891" s="71"/>
    </row>
    <row r="17892" spans="12:12">
      <c r="L17892" s="71"/>
    </row>
    <row r="17893" spans="12:12">
      <c r="L17893" s="71"/>
    </row>
    <row r="17894" spans="12:12">
      <c r="L17894" s="71"/>
    </row>
    <row r="17895" spans="12:12">
      <c r="L17895" s="71"/>
    </row>
    <row r="17896" spans="12:12">
      <c r="L17896" s="71"/>
    </row>
    <row r="17897" spans="12:12">
      <c r="L17897" s="71"/>
    </row>
    <row r="17898" spans="12:12">
      <c r="L17898" s="71"/>
    </row>
    <row r="17899" spans="12:12">
      <c r="L17899" s="71"/>
    </row>
    <row r="17900" spans="12:12">
      <c r="L17900" s="71"/>
    </row>
    <row r="17901" spans="12:12">
      <c r="L17901" s="71"/>
    </row>
    <row r="17902" spans="12:12">
      <c r="L17902" s="71"/>
    </row>
    <row r="17903" spans="12:12">
      <c r="L17903" s="71"/>
    </row>
    <row r="17904" spans="12:12">
      <c r="L17904" s="71"/>
    </row>
    <row r="17905" spans="12:12">
      <c r="L17905" s="71"/>
    </row>
    <row r="17906" spans="12:12">
      <c r="L17906" s="71"/>
    </row>
    <row r="17907" spans="12:12">
      <c r="L17907" s="71"/>
    </row>
    <row r="17908" spans="12:12">
      <c r="L17908" s="71"/>
    </row>
    <row r="17909" spans="12:12">
      <c r="L17909" s="71"/>
    </row>
    <row r="17910" spans="12:12">
      <c r="L17910" s="71"/>
    </row>
    <row r="17911" spans="12:12">
      <c r="L17911" s="71"/>
    </row>
    <row r="17912" spans="12:12">
      <c r="L17912" s="71"/>
    </row>
    <row r="17913" spans="12:12">
      <c r="L17913" s="71"/>
    </row>
    <row r="17914" spans="12:12">
      <c r="L17914" s="71"/>
    </row>
    <row r="17915" spans="12:12">
      <c r="L17915" s="71"/>
    </row>
    <row r="17916" spans="12:12">
      <c r="L17916" s="71"/>
    </row>
    <row r="17917" spans="12:12">
      <c r="L17917" s="71"/>
    </row>
    <row r="17918" spans="12:12">
      <c r="L17918" s="71"/>
    </row>
    <row r="17919" spans="12:12">
      <c r="L17919" s="71"/>
    </row>
    <row r="17920" spans="12:12">
      <c r="L17920" s="71"/>
    </row>
    <row r="17921" spans="12:12">
      <c r="L17921" s="71"/>
    </row>
    <row r="17922" spans="12:12">
      <c r="L17922" s="71"/>
    </row>
    <row r="17923" spans="12:12">
      <c r="L17923" s="71"/>
    </row>
    <row r="17924" spans="12:12">
      <c r="L17924" s="71"/>
    </row>
    <row r="17925" spans="12:12">
      <c r="L17925" s="71"/>
    </row>
    <row r="17926" spans="12:12">
      <c r="L17926" s="71"/>
    </row>
    <row r="17927" spans="12:12">
      <c r="L17927" s="71"/>
    </row>
    <row r="17928" spans="12:12">
      <c r="L17928" s="71"/>
    </row>
    <row r="17929" spans="12:12">
      <c r="L17929" s="71"/>
    </row>
    <row r="17930" spans="12:12">
      <c r="L17930" s="71"/>
    </row>
    <row r="17931" spans="12:12">
      <c r="L17931" s="71"/>
    </row>
    <row r="17932" spans="12:12">
      <c r="L17932" s="71"/>
    </row>
    <row r="17933" spans="12:12">
      <c r="L17933" s="71"/>
    </row>
    <row r="17934" spans="12:12">
      <c r="L17934" s="71"/>
    </row>
    <row r="17935" spans="12:12">
      <c r="L17935" s="71"/>
    </row>
    <row r="17936" spans="12:12">
      <c r="L17936" s="71"/>
    </row>
    <row r="17937" spans="12:12">
      <c r="L17937" s="71"/>
    </row>
    <row r="17938" spans="12:12">
      <c r="L17938" s="71"/>
    </row>
    <row r="17939" spans="12:12">
      <c r="L17939" s="71"/>
    </row>
    <row r="17940" spans="12:12">
      <c r="L17940" s="71"/>
    </row>
    <row r="17941" spans="12:12">
      <c r="L17941" s="71"/>
    </row>
    <row r="17942" spans="12:12">
      <c r="L17942" s="71"/>
    </row>
    <row r="17943" spans="12:12">
      <c r="L17943" s="71"/>
    </row>
    <row r="17944" spans="12:12">
      <c r="L17944" s="71"/>
    </row>
    <row r="17945" spans="12:12">
      <c r="L17945" s="71"/>
    </row>
    <row r="17946" spans="12:12">
      <c r="L17946" s="71"/>
    </row>
    <row r="17947" spans="12:12">
      <c r="L17947" s="71"/>
    </row>
    <row r="17948" spans="12:12">
      <c r="L17948" s="71"/>
    </row>
    <row r="17949" spans="12:12">
      <c r="L17949" s="71"/>
    </row>
    <row r="17950" spans="12:12">
      <c r="L17950" s="71"/>
    </row>
    <row r="17951" spans="12:12">
      <c r="L17951" s="71"/>
    </row>
    <row r="17952" spans="12:12">
      <c r="L17952" s="71"/>
    </row>
    <row r="17953" spans="12:12">
      <c r="L17953" s="71"/>
    </row>
    <row r="17954" spans="12:12">
      <c r="L17954" s="71"/>
    </row>
    <row r="17955" spans="12:12">
      <c r="L17955" s="71"/>
    </row>
    <row r="17956" spans="12:12">
      <c r="L17956" s="71"/>
    </row>
    <row r="17957" spans="12:12">
      <c r="L17957" s="71"/>
    </row>
    <row r="17958" spans="12:12">
      <c r="L17958" s="71"/>
    </row>
    <row r="17959" spans="12:12">
      <c r="L17959" s="71"/>
    </row>
    <row r="17960" spans="12:12">
      <c r="L17960" s="71"/>
    </row>
    <row r="17961" spans="12:12">
      <c r="L17961" s="71"/>
    </row>
    <row r="17962" spans="12:12">
      <c r="L17962" s="71"/>
    </row>
    <row r="17963" spans="12:12">
      <c r="L17963" s="71"/>
    </row>
    <row r="17964" spans="12:12">
      <c r="L17964" s="71"/>
    </row>
    <row r="17965" spans="12:12">
      <c r="L17965" s="71"/>
    </row>
    <row r="17966" spans="12:12">
      <c r="L17966" s="71"/>
    </row>
    <row r="17967" spans="12:12">
      <c r="L17967" s="71"/>
    </row>
    <row r="17968" spans="12:12">
      <c r="L17968" s="71"/>
    </row>
    <row r="17969" spans="12:12">
      <c r="L17969" s="71"/>
    </row>
    <row r="17970" spans="12:12">
      <c r="L17970" s="71"/>
    </row>
    <row r="17971" spans="12:12">
      <c r="L17971" s="71"/>
    </row>
    <row r="17972" spans="12:12">
      <c r="L17972" s="71"/>
    </row>
    <row r="17973" spans="12:12">
      <c r="L17973" s="71"/>
    </row>
    <row r="17974" spans="12:12">
      <c r="L17974" s="71"/>
    </row>
    <row r="17975" spans="12:12">
      <c r="L17975" s="71"/>
    </row>
    <row r="17976" spans="12:12">
      <c r="L17976" s="71"/>
    </row>
    <row r="17977" spans="12:12">
      <c r="L17977" s="71"/>
    </row>
    <row r="17978" spans="12:12">
      <c r="L17978" s="71"/>
    </row>
    <row r="17979" spans="12:12">
      <c r="L17979" s="71"/>
    </row>
    <row r="17980" spans="12:12">
      <c r="L17980" s="71"/>
    </row>
    <row r="17981" spans="12:12">
      <c r="L17981" s="71"/>
    </row>
    <row r="17982" spans="12:12">
      <c r="L17982" s="71"/>
    </row>
    <row r="17983" spans="12:12">
      <c r="L17983" s="71"/>
    </row>
    <row r="17984" spans="12:12">
      <c r="L17984" s="71"/>
    </row>
    <row r="17985" spans="12:12">
      <c r="L17985" s="71"/>
    </row>
    <row r="17986" spans="12:12">
      <c r="L17986" s="71"/>
    </row>
    <row r="17987" spans="12:12">
      <c r="L17987" s="71"/>
    </row>
    <row r="17988" spans="12:12">
      <c r="L17988" s="71"/>
    </row>
    <row r="17989" spans="12:12">
      <c r="L17989" s="71"/>
    </row>
    <row r="17990" spans="12:12">
      <c r="L17990" s="71"/>
    </row>
    <row r="17991" spans="12:12">
      <c r="L17991" s="71"/>
    </row>
    <row r="17992" spans="12:12">
      <c r="L17992" s="71"/>
    </row>
    <row r="17993" spans="12:12">
      <c r="L17993" s="71"/>
    </row>
    <row r="17994" spans="12:12">
      <c r="L17994" s="71"/>
    </row>
    <row r="17995" spans="12:12">
      <c r="L17995" s="71"/>
    </row>
    <row r="17996" spans="12:12">
      <c r="L17996" s="71"/>
    </row>
    <row r="17997" spans="12:12">
      <c r="L17997" s="71"/>
    </row>
    <row r="17998" spans="12:12">
      <c r="L17998" s="71"/>
    </row>
    <row r="17999" spans="12:12">
      <c r="L17999" s="71"/>
    </row>
    <row r="18000" spans="12:12">
      <c r="L18000" s="71"/>
    </row>
    <row r="18001" spans="12:12">
      <c r="L18001" s="71"/>
    </row>
    <row r="18002" spans="12:12">
      <c r="L18002" s="71"/>
    </row>
    <row r="18003" spans="12:12">
      <c r="L18003" s="71"/>
    </row>
    <row r="18004" spans="12:12">
      <c r="L18004" s="71"/>
    </row>
    <row r="18005" spans="12:12">
      <c r="L18005" s="71"/>
    </row>
    <row r="18006" spans="12:12">
      <c r="L18006" s="71"/>
    </row>
    <row r="18007" spans="12:12">
      <c r="L18007" s="71"/>
    </row>
    <row r="18008" spans="12:12">
      <c r="L18008" s="71"/>
    </row>
    <row r="18009" spans="12:12">
      <c r="L18009" s="71"/>
    </row>
    <row r="18010" spans="12:12">
      <c r="L18010" s="71"/>
    </row>
    <row r="18011" spans="12:12">
      <c r="L18011" s="71"/>
    </row>
    <row r="18012" spans="12:12">
      <c r="L18012" s="71"/>
    </row>
    <row r="18013" spans="12:12">
      <c r="L18013" s="71"/>
    </row>
    <row r="18014" spans="12:12">
      <c r="L18014" s="71"/>
    </row>
    <row r="18015" spans="12:12">
      <c r="L18015" s="71"/>
    </row>
    <row r="18016" spans="12:12">
      <c r="L18016" s="71"/>
    </row>
    <row r="18017" spans="12:12">
      <c r="L18017" s="71"/>
    </row>
    <row r="18018" spans="12:12">
      <c r="L18018" s="71"/>
    </row>
    <row r="18019" spans="12:12">
      <c r="L18019" s="71"/>
    </row>
    <row r="18020" spans="12:12">
      <c r="L18020" s="71"/>
    </row>
    <row r="18021" spans="12:12">
      <c r="L18021" s="71"/>
    </row>
    <row r="18022" spans="12:12">
      <c r="L18022" s="71"/>
    </row>
    <row r="18023" spans="12:12">
      <c r="L18023" s="71"/>
    </row>
    <row r="18024" spans="12:12">
      <c r="L18024" s="71"/>
    </row>
    <row r="18025" spans="12:12">
      <c r="L18025" s="71"/>
    </row>
    <row r="18026" spans="12:12">
      <c r="L18026" s="71"/>
    </row>
    <row r="18027" spans="12:12">
      <c r="L18027" s="71"/>
    </row>
    <row r="18028" spans="12:12">
      <c r="L18028" s="71"/>
    </row>
    <row r="18029" spans="12:12">
      <c r="L18029" s="71"/>
    </row>
    <row r="18030" spans="12:12">
      <c r="L18030" s="71"/>
    </row>
    <row r="18031" spans="12:12">
      <c r="L18031" s="71"/>
    </row>
    <row r="18032" spans="12:12">
      <c r="L18032" s="71"/>
    </row>
    <row r="18033" spans="12:12">
      <c r="L18033" s="71"/>
    </row>
    <row r="18034" spans="12:12">
      <c r="L18034" s="71"/>
    </row>
    <row r="18035" spans="12:12">
      <c r="L18035" s="71"/>
    </row>
    <row r="18036" spans="12:12">
      <c r="L18036" s="71"/>
    </row>
    <row r="18037" spans="12:12">
      <c r="L18037" s="71"/>
    </row>
    <row r="18038" spans="12:12">
      <c r="L18038" s="71"/>
    </row>
    <row r="18039" spans="12:12">
      <c r="L18039" s="71"/>
    </row>
    <row r="18040" spans="12:12">
      <c r="L18040" s="71"/>
    </row>
    <row r="18041" spans="12:12">
      <c r="L18041" s="71"/>
    </row>
    <row r="18042" spans="12:12">
      <c r="L18042" s="71"/>
    </row>
    <row r="18043" spans="12:12">
      <c r="L18043" s="71"/>
    </row>
    <row r="18044" spans="12:12">
      <c r="L18044" s="71"/>
    </row>
    <row r="18045" spans="12:12">
      <c r="L18045" s="71"/>
    </row>
    <row r="18046" spans="12:12">
      <c r="L18046" s="71"/>
    </row>
    <row r="18047" spans="12:12">
      <c r="L18047" s="71"/>
    </row>
    <row r="18048" spans="12:12">
      <c r="L18048" s="71"/>
    </row>
    <row r="18049" spans="12:12">
      <c r="L18049" s="71"/>
    </row>
    <row r="18050" spans="12:12">
      <c r="L18050" s="71"/>
    </row>
    <row r="18051" spans="12:12">
      <c r="L18051" s="71"/>
    </row>
    <row r="18052" spans="12:12">
      <c r="L18052" s="71"/>
    </row>
    <row r="18053" spans="12:12">
      <c r="L18053" s="71"/>
    </row>
    <row r="18054" spans="12:12">
      <c r="L18054" s="71"/>
    </row>
    <row r="18055" spans="12:12">
      <c r="L18055" s="71"/>
    </row>
    <row r="18056" spans="12:12">
      <c r="L18056" s="71"/>
    </row>
    <row r="18057" spans="12:12">
      <c r="L18057" s="71"/>
    </row>
    <row r="18058" spans="12:12">
      <c r="L18058" s="71"/>
    </row>
    <row r="18059" spans="12:12">
      <c r="L18059" s="71"/>
    </row>
    <row r="18060" spans="12:12">
      <c r="L18060" s="71"/>
    </row>
    <row r="18061" spans="12:12">
      <c r="L18061" s="71"/>
    </row>
    <row r="18062" spans="12:12">
      <c r="L18062" s="71"/>
    </row>
    <row r="18063" spans="12:12">
      <c r="L18063" s="71"/>
    </row>
    <row r="18064" spans="12:12">
      <c r="L18064" s="71"/>
    </row>
    <row r="18065" spans="12:12">
      <c r="L18065" s="71"/>
    </row>
    <row r="18066" spans="12:12">
      <c r="L18066" s="71"/>
    </row>
    <row r="18067" spans="12:12">
      <c r="L18067" s="71"/>
    </row>
    <row r="18068" spans="12:12">
      <c r="L18068" s="71"/>
    </row>
    <row r="18069" spans="12:12">
      <c r="L18069" s="71"/>
    </row>
    <row r="18070" spans="12:12">
      <c r="L18070" s="71"/>
    </row>
    <row r="18071" spans="12:12">
      <c r="L18071" s="71"/>
    </row>
    <row r="18072" spans="12:12">
      <c r="L18072" s="71"/>
    </row>
    <row r="18073" spans="12:12">
      <c r="L18073" s="71"/>
    </row>
    <row r="18074" spans="12:12">
      <c r="L18074" s="71"/>
    </row>
    <row r="18075" spans="12:12">
      <c r="L18075" s="71"/>
    </row>
    <row r="18076" spans="12:12">
      <c r="L18076" s="71"/>
    </row>
    <row r="18077" spans="12:12">
      <c r="L18077" s="71"/>
    </row>
    <row r="18078" spans="12:12">
      <c r="L18078" s="71"/>
    </row>
    <row r="18079" spans="12:12">
      <c r="L18079" s="71"/>
    </row>
    <row r="18080" spans="12:12">
      <c r="L18080" s="71"/>
    </row>
    <row r="18081" spans="12:12">
      <c r="L18081" s="71"/>
    </row>
    <row r="18082" spans="12:12">
      <c r="L18082" s="71"/>
    </row>
    <row r="18083" spans="12:12">
      <c r="L18083" s="71"/>
    </row>
    <row r="18084" spans="12:12">
      <c r="L18084" s="71"/>
    </row>
    <row r="18085" spans="12:12">
      <c r="L18085" s="71"/>
    </row>
    <row r="18086" spans="12:12">
      <c r="L18086" s="71"/>
    </row>
    <row r="18087" spans="12:12">
      <c r="L18087" s="71"/>
    </row>
    <row r="18088" spans="12:12">
      <c r="L18088" s="71"/>
    </row>
    <row r="18089" spans="12:12">
      <c r="L18089" s="71"/>
    </row>
    <row r="18090" spans="12:12">
      <c r="L18090" s="71"/>
    </row>
    <row r="18091" spans="12:12">
      <c r="L18091" s="71"/>
    </row>
    <row r="18092" spans="12:12">
      <c r="L18092" s="71"/>
    </row>
    <row r="18093" spans="12:12">
      <c r="L18093" s="71"/>
    </row>
    <row r="18094" spans="12:12">
      <c r="L18094" s="71"/>
    </row>
    <row r="18095" spans="12:12">
      <c r="L18095" s="71"/>
    </row>
    <row r="18096" spans="12:12">
      <c r="L18096" s="71"/>
    </row>
    <row r="18097" spans="12:12">
      <c r="L18097" s="71"/>
    </row>
    <row r="18098" spans="12:12">
      <c r="L18098" s="71"/>
    </row>
    <row r="18099" spans="12:12">
      <c r="L18099" s="71"/>
    </row>
    <row r="18100" spans="12:12">
      <c r="L18100" s="71"/>
    </row>
    <row r="18101" spans="12:12">
      <c r="L18101" s="71"/>
    </row>
    <row r="18102" spans="12:12">
      <c r="L18102" s="71"/>
    </row>
    <row r="18103" spans="12:12">
      <c r="L18103" s="71"/>
    </row>
    <row r="18104" spans="12:12">
      <c r="L18104" s="71"/>
    </row>
    <row r="18105" spans="12:12">
      <c r="L18105" s="71"/>
    </row>
    <row r="18106" spans="12:12">
      <c r="L18106" s="71"/>
    </row>
    <row r="18107" spans="12:12">
      <c r="L18107" s="71"/>
    </row>
    <row r="18108" spans="12:12">
      <c r="L18108" s="71"/>
    </row>
    <row r="18109" spans="12:12">
      <c r="L18109" s="71"/>
    </row>
    <row r="18110" spans="12:12">
      <c r="L18110" s="71"/>
    </row>
    <row r="18111" spans="12:12">
      <c r="L18111" s="71"/>
    </row>
    <row r="18112" spans="12:12">
      <c r="L18112" s="71"/>
    </row>
    <row r="18113" spans="12:12">
      <c r="L18113" s="71"/>
    </row>
    <row r="18114" spans="12:12">
      <c r="L18114" s="71"/>
    </row>
    <row r="18115" spans="12:12">
      <c r="L18115" s="71"/>
    </row>
    <row r="18116" spans="12:12">
      <c r="L18116" s="71"/>
    </row>
    <row r="18117" spans="12:12">
      <c r="L18117" s="71"/>
    </row>
    <row r="18118" spans="12:12">
      <c r="L18118" s="71"/>
    </row>
    <row r="18119" spans="12:12">
      <c r="L18119" s="71"/>
    </row>
    <row r="18120" spans="12:12">
      <c r="L18120" s="71"/>
    </row>
    <row r="18121" spans="12:12">
      <c r="L18121" s="71"/>
    </row>
    <row r="18122" spans="12:12">
      <c r="L18122" s="71"/>
    </row>
    <row r="18123" spans="12:12">
      <c r="L18123" s="71"/>
    </row>
    <row r="18124" spans="12:12">
      <c r="L18124" s="71"/>
    </row>
    <row r="18125" spans="12:12">
      <c r="L18125" s="71"/>
    </row>
    <row r="18126" spans="12:12">
      <c r="L18126" s="71"/>
    </row>
    <row r="18127" spans="12:12">
      <c r="L18127" s="71"/>
    </row>
    <row r="18128" spans="12:12">
      <c r="L18128" s="71"/>
    </row>
    <row r="18129" spans="12:12">
      <c r="L18129" s="71"/>
    </row>
    <row r="18130" spans="12:12">
      <c r="L18130" s="71"/>
    </row>
    <row r="18131" spans="12:12">
      <c r="L18131" s="71"/>
    </row>
    <row r="18132" spans="12:12">
      <c r="L18132" s="71"/>
    </row>
    <row r="18133" spans="12:12">
      <c r="L18133" s="71"/>
    </row>
    <row r="18134" spans="12:12">
      <c r="L18134" s="71"/>
    </row>
    <row r="18135" spans="12:12">
      <c r="L18135" s="71"/>
    </row>
    <row r="18136" spans="12:12">
      <c r="L18136" s="71"/>
    </row>
    <row r="18137" spans="12:12">
      <c r="L18137" s="71"/>
    </row>
    <row r="18138" spans="12:12">
      <c r="L18138" s="71"/>
    </row>
    <row r="18139" spans="12:12">
      <c r="L18139" s="71"/>
    </row>
    <row r="18140" spans="12:12">
      <c r="L18140" s="71"/>
    </row>
    <row r="18141" spans="12:12">
      <c r="L18141" s="71"/>
    </row>
    <row r="18142" spans="12:12">
      <c r="L18142" s="71"/>
    </row>
    <row r="18143" spans="12:12">
      <c r="L18143" s="71"/>
    </row>
    <row r="18144" spans="12:12">
      <c r="L18144" s="71"/>
    </row>
    <row r="18145" spans="12:12">
      <c r="L18145" s="71"/>
    </row>
    <row r="18146" spans="12:12">
      <c r="L18146" s="71"/>
    </row>
    <row r="18147" spans="12:12">
      <c r="L18147" s="71"/>
    </row>
    <row r="18148" spans="12:12">
      <c r="L18148" s="71"/>
    </row>
    <row r="18149" spans="12:12">
      <c r="L18149" s="71"/>
    </row>
    <row r="18150" spans="12:12">
      <c r="L18150" s="71"/>
    </row>
    <row r="18151" spans="12:12">
      <c r="L18151" s="71"/>
    </row>
    <row r="18152" spans="12:12">
      <c r="L18152" s="71"/>
    </row>
    <row r="18153" spans="12:12">
      <c r="L18153" s="71"/>
    </row>
    <row r="18154" spans="12:12">
      <c r="L18154" s="71"/>
    </row>
    <row r="18155" spans="12:12">
      <c r="L18155" s="71"/>
    </row>
    <row r="18156" spans="12:12">
      <c r="L18156" s="71"/>
    </row>
    <row r="18157" spans="12:12">
      <c r="L18157" s="71"/>
    </row>
    <row r="18158" spans="12:12">
      <c r="L18158" s="71"/>
    </row>
    <row r="18159" spans="12:12">
      <c r="L18159" s="71"/>
    </row>
    <row r="18160" spans="12:12">
      <c r="L18160" s="71"/>
    </row>
    <row r="18161" spans="12:12">
      <c r="L18161" s="71"/>
    </row>
    <row r="18162" spans="12:12">
      <c r="L18162" s="71"/>
    </row>
    <row r="18163" spans="12:12">
      <c r="L18163" s="71"/>
    </row>
    <row r="18164" spans="12:12">
      <c r="L18164" s="71"/>
    </row>
    <row r="18165" spans="12:12">
      <c r="L18165" s="71"/>
    </row>
    <row r="18166" spans="12:12">
      <c r="L18166" s="71"/>
    </row>
    <row r="18167" spans="12:12">
      <c r="L18167" s="71"/>
    </row>
    <row r="18168" spans="12:12">
      <c r="L18168" s="71"/>
    </row>
    <row r="18169" spans="12:12">
      <c r="L18169" s="71"/>
    </row>
    <row r="18170" spans="12:12">
      <c r="L18170" s="71"/>
    </row>
    <row r="18171" spans="12:12">
      <c r="L18171" s="71"/>
    </row>
    <row r="18172" spans="12:12">
      <c r="L18172" s="71"/>
    </row>
    <row r="18173" spans="12:12">
      <c r="L18173" s="71"/>
    </row>
    <row r="18174" spans="12:12">
      <c r="L18174" s="71"/>
    </row>
    <row r="18175" spans="12:12">
      <c r="L18175" s="71"/>
    </row>
    <row r="18176" spans="12:12">
      <c r="L18176" s="71"/>
    </row>
    <row r="18177" spans="12:12">
      <c r="L18177" s="71"/>
    </row>
    <row r="18178" spans="12:12">
      <c r="L18178" s="71"/>
    </row>
    <row r="18179" spans="12:12">
      <c r="L18179" s="71"/>
    </row>
    <row r="18180" spans="12:12">
      <c r="L18180" s="71"/>
    </row>
    <row r="18181" spans="12:12">
      <c r="L18181" s="71"/>
    </row>
    <row r="18182" spans="12:12">
      <c r="L18182" s="71"/>
    </row>
    <row r="18183" spans="12:12">
      <c r="L18183" s="71"/>
    </row>
    <row r="18184" spans="12:12">
      <c r="L18184" s="71"/>
    </row>
    <row r="18185" spans="12:12">
      <c r="L18185" s="71"/>
    </row>
    <row r="18186" spans="12:12">
      <c r="L18186" s="71"/>
    </row>
    <row r="18187" spans="12:12">
      <c r="L18187" s="71"/>
    </row>
    <row r="18188" spans="12:12">
      <c r="L18188" s="71"/>
    </row>
    <row r="18189" spans="12:12">
      <c r="L18189" s="71"/>
    </row>
    <row r="18190" spans="12:12">
      <c r="L18190" s="71"/>
    </row>
    <row r="18191" spans="12:12">
      <c r="L18191" s="71"/>
    </row>
    <row r="18192" spans="12:12">
      <c r="L18192" s="71"/>
    </row>
    <row r="18193" spans="12:12">
      <c r="L18193" s="71"/>
    </row>
    <row r="18194" spans="12:12">
      <c r="L18194" s="71"/>
    </row>
    <row r="18195" spans="12:12">
      <c r="L18195" s="71"/>
    </row>
    <row r="18196" spans="12:12">
      <c r="L18196" s="71"/>
    </row>
    <row r="18197" spans="12:12">
      <c r="L18197" s="71"/>
    </row>
    <row r="18198" spans="12:12">
      <c r="L18198" s="71"/>
    </row>
    <row r="18199" spans="12:12">
      <c r="L18199" s="71"/>
    </row>
    <row r="18200" spans="12:12">
      <c r="L18200" s="71"/>
    </row>
    <row r="18201" spans="12:12">
      <c r="L18201" s="71"/>
    </row>
    <row r="18202" spans="12:12">
      <c r="L18202" s="71"/>
    </row>
    <row r="18203" spans="12:12">
      <c r="L18203" s="71"/>
    </row>
    <row r="18204" spans="12:12">
      <c r="L18204" s="71"/>
    </row>
    <row r="18205" spans="12:12">
      <c r="L18205" s="71"/>
    </row>
    <row r="18206" spans="12:12">
      <c r="L18206" s="71"/>
    </row>
    <row r="18207" spans="12:12">
      <c r="L18207" s="71"/>
    </row>
    <row r="18208" spans="12:12">
      <c r="L18208" s="71"/>
    </row>
    <row r="18209" spans="12:12">
      <c r="L18209" s="71"/>
    </row>
    <row r="18210" spans="12:12">
      <c r="L18210" s="71"/>
    </row>
    <row r="18211" spans="12:12">
      <c r="L18211" s="71"/>
    </row>
    <row r="18212" spans="12:12">
      <c r="L18212" s="71"/>
    </row>
    <row r="18213" spans="12:12">
      <c r="L18213" s="71"/>
    </row>
    <row r="18214" spans="12:12">
      <c r="L18214" s="71"/>
    </row>
    <row r="18215" spans="12:12">
      <c r="L18215" s="71"/>
    </row>
    <row r="18216" spans="12:12">
      <c r="L18216" s="71"/>
    </row>
    <row r="18217" spans="12:12">
      <c r="L18217" s="71"/>
    </row>
    <row r="18218" spans="12:12">
      <c r="L18218" s="71"/>
    </row>
    <row r="18219" spans="12:12">
      <c r="L18219" s="71"/>
    </row>
    <row r="18220" spans="12:12">
      <c r="L18220" s="71"/>
    </row>
    <row r="18221" spans="12:12">
      <c r="L18221" s="71"/>
    </row>
    <row r="18222" spans="12:12">
      <c r="L18222" s="71"/>
    </row>
    <row r="18223" spans="12:12">
      <c r="L18223" s="71"/>
    </row>
    <row r="18224" spans="12:12">
      <c r="L18224" s="71"/>
    </row>
    <row r="18225" spans="12:12">
      <c r="L18225" s="71"/>
    </row>
    <row r="18226" spans="12:12">
      <c r="L18226" s="71"/>
    </row>
    <row r="18227" spans="12:12">
      <c r="L18227" s="71"/>
    </row>
    <row r="18228" spans="12:12">
      <c r="L18228" s="71"/>
    </row>
    <row r="18229" spans="12:12">
      <c r="L18229" s="71"/>
    </row>
    <row r="18230" spans="12:12">
      <c r="L18230" s="71"/>
    </row>
    <row r="18231" spans="12:12">
      <c r="L18231" s="71"/>
    </row>
    <row r="18232" spans="12:12">
      <c r="L18232" s="71"/>
    </row>
    <row r="18233" spans="12:12">
      <c r="L18233" s="71"/>
    </row>
    <row r="18234" spans="12:12">
      <c r="L18234" s="71"/>
    </row>
    <row r="18235" spans="12:12">
      <c r="L18235" s="71"/>
    </row>
    <row r="18236" spans="12:12">
      <c r="L18236" s="71"/>
    </row>
    <row r="18237" spans="12:12">
      <c r="L18237" s="71"/>
    </row>
    <row r="18238" spans="12:12">
      <c r="L18238" s="71"/>
    </row>
    <row r="18239" spans="12:12">
      <c r="L18239" s="71"/>
    </row>
    <row r="18240" spans="12:12">
      <c r="L18240" s="71"/>
    </row>
    <row r="18241" spans="12:12">
      <c r="L18241" s="71"/>
    </row>
    <row r="18242" spans="12:12">
      <c r="L18242" s="71"/>
    </row>
    <row r="18243" spans="12:12">
      <c r="L18243" s="71"/>
    </row>
    <row r="18244" spans="12:12">
      <c r="L18244" s="71"/>
    </row>
    <row r="18245" spans="12:12">
      <c r="L18245" s="71"/>
    </row>
    <row r="18246" spans="12:12">
      <c r="L18246" s="71"/>
    </row>
    <row r="18247" spans="12:12">
      <c r="L18247" s="71"/>
    </row>
    <row r="18248" spans="12:12">
      <c r="L18248" s="71"/>
    </row>
    <row r="18249" spans="12:12">
      <c r="L18249" s="71"/>
    </row>
    <row r="18250" spans="12:12">
      <c r="L18250" s="71"/>
    </row>
    <row r="18251" spans="12:12">
      <c r="L18251" s="71"/>
    </row>
    <row r="18252" spans="12:12">
      <c r="L18252" s="71"/>
    </row>
    <row r="18253" spans="12:12">
      <c r="L18253" s="71"/>
    </row>
    <row r="18254" spans="12:12">
      <c r="L18254" s="71"/>
    </row>
    <row r="18255" spans="12:12">
      <c r="L18255" s="71"/>
    </row>
    <row r="18256" spans="12:12">
      <c r="L18256" s="71"/>
    </row>
    <row r="18257" spans="12:12">
      <c r="L18257" s="71"/>
    </row>
    <row r="18258" spans="12:12">
      <c r="L18258" s="71"/>
    </row>
    <row r="18259" spans="12:12">
      <c r="L18259" s="71"/>
    </row>
    <row r="18260" spans="12:12">
      <c r="L18260" s="71"/>
    </row>
    <row r="18261" spans="12:12">
      <c r="L18261" s="71"/>
    </row>
    <row r="18262" spans="12:12">
      <c r="L18262" s="71"/>
    </row>
    <row r="18263" spans="12:12">
      <c r="L18263" s="71"/>
    </row>
    <row r="18264" spans="12:12">
      <c r="L18264" s="71"/>
    </row>
    <row r="18265" spans="12:12">
      <c r="L18265" s="71"/>
    </row>
    <row r="18266" spans="12:12">
      <c r="L18266" s="71"/>
    </row>
    <row r="18267" spans="12:12">
      <c r="L18267" s="71"/>
    </row>
    <row r="18268" spans="12:12">
      <c r="L18268" s="71"/>
    </row>
    <row r="18269" spans="12:12">
      <c r="L18269" s="71"/>
    </row>
    <row r="18270" spans="12:12">
      <c r="L18270" s="71"/>
    </row>
    <row r="18271" spans="12:12">
      <c r="L18271" s="71"/>
    </row>
    <row r="18272" spans="12:12">
      <c r="L18272" s="71"/>
    </row>
    <row r="18273" spans="12:12">
      <c r="L18273" s="71"/>
    </row>
    <row r="18274" spans="12:12">
      <c r="L18274" s="71"/>
    </row>
    <row r="18275" spans="12:12">
      <c r="L18275" s="71"/>
    </row>
    <row r="18276" spans="12:12">
      <c r="L18276" s="71"/>
    </row>
    <row r="18277" spans="12:12">
      <c r="L18277" s="71"/>
    </row>
    <row r="18278" spans="12:12">
      <c r="L18278" s="71"/>
    </row>
    <row r="18279" spans="12:12">
      <c r="L18279" s="71"/>
    </row>
    <row r="18280" spans="12:12">
      <c r="L18280" s="71"/>
    </row>
    <row r="18281" spans="12:12">
      <c r="L18281" s="71"/>
    </row>
    <row r="18282" spans="12:12">
      <c r="L18282" s="71"/>
    </row>
    <row r="18283" spans="12:12">
      <c r="L18283" s="71"/>
    </row>
    <row r="18284" spans="12:12">
      <c r="L18284" s="71"/>
    </row>
    <row r="18285" spans="12:12">
      <c r="L18285" s="71"/>
    </row>
    <row r="18286" spans="12:12">
      <c r="L18286" s="71"/>
    </row>
    <row r="18287" spans="12:12">
      <c r="L18287" s="71"/>
    </row>
    <row r="18288" spans="12:12">
      <c r="L18288" s="71"/>
    </row>
    <row r="18289" spans="12:12">
      <c r="L18289" s="71"/>
    </row>
    <row r="18290" spans="12:12">
      <c r="L18290" s="71"/>
    </row>
    <row r="18291" spans="12:12">
      <c r="L18291" s="71"/>
    </row>
    <row r="18292" spans="12:12">
      <c r="L18292" s="71"/>
    </row>
    <row r="18293" spans="12:12">
      <c r="L18293" s="71"/>
    </row>
    <row r="18294" spans="12:12">
      <c r="L18294" s="71"/>
    </row>
    <row r="18295" spans="12:12">
      <c r="L18295" s="71"/>
    </row>
    <row r="18296" spans="12:12">
      <c r="L18296" s="71"/>
    </row>
    <row r="18297" spans="12:12">
      <c r="L18297" s="71"/>
    </row>
    <row r="18298" spans="12:12">
      <c r="L18298" s="71"/>
    </row>
    <row r="18299" spans="12:12">
      <c r="L18299" s="71"/>
    </row>
    <row r="18300" spans="12:12">
      <c r="L18300" s="71"/>
    </row>
    <row r="18301" spans="12:12">
      <c r="L18301" s="71"/>
    </row>
    <row r="18302" spans="12:12">
      <c r="L18302" s="71"/>
    </row>
    <row r="18303" spans="12:12">
      <c r="L18303" s="71"/>
    </row>
    <row r="18304" spans="12:12">
      <c r="L18304" s="71"/>
    </row>
    <row r="18305" spans="12:12">
      <c r="L18305" s="71"/>
    </row>
    <row r="18306" spans="12:12">
      <c r="L18306" s="71"/>
    </row>
    <row r="18307" spans="12:12">
      <c r="L18307" s="71"/>
    </row>
    <row r="18308" spans="12:12">
      <c r="L18308" s="71"/>
    </row>
    <row r="18309" spans="12:12">
      <c r="L18309" s="71"/>
    </row>
    <row r="18310" spans="12:12">
      <c r="L18310" s="71"/>
    </row>
    <row r="18311" spans="12:12">
      <c r="L18311" s="71"/>
    </row>
    <row r="18312" spans="12:12">
      <c r="L18312" s="71"/>
    </row>
    <row r="18313" spans="12:12">
      <c r="L18313" s="71"/>
    </row>
    <row r="18314" spans="12:12">
      <c r="L18314" s="71"/>
    </row>
    <row r="18315" spans="12:12">
      <c r="L18315" s="71"/>
    </row>
    <row r="18316" spans="12:12">
      <c r="L18316" s="71"/>
    </row>
    <row r="18317" spans="12:12">
      <c r="L18317" s="71"/>
    </row>
    <row r="18318" spans="12:12">
      <c r="L18318" s="71"/>
    </row>
    <row r="18319" spans="12:12">
      <c r="L18319" s="71"/>
    </row>
    <row r="18320" spans="12:12">
      <c r="L18320" s="71"/>
    </row>
    <row r="18321" spans="12:12">
      <c r="L18321" s="71"/>
    </row>
    <row r="18322" spans="12:12">
      <c r="L18322" s="71"/>
    </row>
    <row r="18323" spans="12:12">
      <c r="L18323" s="71"/>
    </row>
    <row r="18324" spans="12:12">
      <c r="L18324" s="71"/>
    </row>
    <row r="18325" spans="12:12">
      <c r="L18325" s="71"/>
    </row>
    <row r="18326" spans="12:12">
      <c r="L18326" s="71"/>
    </row>
    <row r="18327" spans="12:12">
      <c r="L18327" s="71"/>
    </row>
    <row r="18328" spans="12:12">
      <c r="L18328" s="71"/>
    </row>
    <row r="18329" spans="12:12">
      <c r="L18329" s="71"/>
    </row>
    <row r="18330" spans="12:12">
      <c r="L18330" s="71"/>
    </row>
    <row r="18331" spans="12:12">
      <c r="L18331" s="71"/>
    </row>
    <row r="18332" spans="12:12">
      <c r="L18332" s="71"/>
    </row>
    <row r="18333" spans="12:12">
      <c r="L18333" s="71"/>
    </row>
    <row r="18334" spans="12:12">
      <c r="L18334" s="71"/>
    </row>
    <row r="18335" spans="12:12">
      <c r="L18335" s="71"/>
    </row>
    <row r="18336" spans="12:12">
      <c r="L18336" s="71"/>
    </row>
    <row r="18337" spans="12:12">
      <c r="L18337" s="71"/>
    </row>
    <row r="18338" spans="12:12">
      <c r="L18338" s="71"/>
    </row>
    <row r="18339" spans="12:12">
      <c r="L18339" s="71"/>
    </row>
    <row r="18340" spans="12:12">
      <c r="L18340" s="71"/>
    </row>
    <row r="18341" spans="12:12">
      <c r="L18341" s="71"/>
    </row>
    <row r="18342" spans="12:12">
      <c r="L18342" s="71"/>
    </row>
    <row r="18343" spans="12:12">
      <c r="L18343" s="71"/>
    </row>
    <row r="18344" spans="12:12">
      <c r="L18344" s="71"/>
    </row>
    <row r="18345" spans="12:12">
      <c r="L18345" s="71"/>
    </row>
    <row r="18346" spans="12:12">
      <c r="L18346" s="71"/>
    </row>
    <row r="18347" spans="12:12">
      <c r="L18347" s="71"/>
    </row>
    <row r="18348" spans="12:12">
      <c r="L18348" s="71"/>
    </row>
    <row r="18349" spans="12:12">
      <c r="L18349" s="71"/>
    </row>
    <row r="18350" spans="12:12">
      <c r="L18350" s="71"/>
    </row>
    <row r="18351" spans="12:12">
      <c r="L18351" s="71"/>
    </row>
    <row r="18352" spans="12:12">
      <c r="L18352" s="71"/>
    </row>
    <row r="18353" spans="12:12">
      <c r="L18353" s="71"/>
    </row>
    <row r="18354" spans="12:12">
      <c r="L18354" s="71"/>
    </row>
    <row r="18355" spans="12:12">
      <c r="L18355" s="71"/>
    </row>
    <row r="18356" spans="12:12">
      <c r="L18356" s="71"/>
    </row>
    <row r="18357" spans="12:12">
      <c r="L18357" s="71"/>
    </row>
    <row r="18358" spans="12:12">
      <c r="L18358" s="71"/>
    </row>
    <row r="18359" spans="12:12">
      <c r="L18359" s="71"/>
    </row>
    <row r="18360" spans="12:12">
      <c r="L18360" s="71"/>
    </row>
    <row r="18361" spans="12:12">
      <c r="L18361" s="71"/>
    </row>
    <row r="18362" spans="12:12">
      <c r="L18362" s="71"/>
    </row>
    <row r="18363" spans="12:12">
      <c r="L18363" s="71"/>
    </row>
    <row r="18364" spans="12:12">
      <c r="L18364" s="71"/>
    </row>
    <row r="18365" spans="12:12">
      <c r="L18365" s="71"/>
    </row>
    <row r="18366" spans="12:12">
      <c r="L18366" s="71"/>
    </row>
    <row r="18367" spans="12:12">
      <c r="L18367" s="71"/>
    </row>
    <row r="18368" spans="12:12">
      <c r="L18368" s="71"/>
    </row>
    <row r="18369" spans="12:12">
      <c r="L18369" s="71"/>
    </row>
    <row r="18370" spans="12:12">
      <c r="L18370" s="71"/>
    </row>
    <row r="18371" spans="12:12">
      <c r="L18371" s="71"/>
    </row>
    <row r="18372" spans="12:12">
      <c r="L18372" s="71"/>
    </row>
    <row r="18373" spans="12:12">
      <c r="L18373" s="71"/>
    </row>
    <row r="18374" spans="12:12">
      <c r="L18374" s="71"/>
    </row>
    <row r="18375" spans="12:12">
      <c r="L18375" s="71"/>
    </row>
    <row r="18376" spans="12:12">
      <c r="L18376" s="71"/>
    </row>
    <row r="18377" spans="12:12">
      <c r="L18377" s="71"/>
    </row>
    <row r="18378" spans="12:12">
      <c r="L18378" s="71"/>
    </row>
    <row r="18379" spans="12:12">
      <c r="L18379" s="71"/>
    </row>
    <row r="18380" spans="12:12">
      <c r="L18380" s="71"/>
    </row>
    <row r="18381" spans="12:12">
      <c r="L18381" s="71"/>
    </row>
    <row r="18382" spans="12:12">
      <c r="L18382" s="71"/>
    </row>
    <row r="18383" spans="12:12">
      <c r="L18383" s="71"/>
    </row>
    <row r="18384" spans="12:12">
      <c r="L18384" s="71"/>
    </row>
    <row r="18385" spans="12:12">
      <c r="L18385" s="71"/>
    </row>
    <row r="18386" spans="12:12">
      <c r="L18386" s="71"/>
    </row>
    <row r="18387" spans="12:12">
      <c r="L18387" s="71"/>
    </row>
    <row r="18388" spans="12:12">
      <c r="L18388" s="71"/>
    </row>
    <row r="18389" spans="12:12">
      <c r="L18389" s="71"/>
    </row>
    <row r="18390" spans="12:12">
      <c r="L18390" s="71"/>
    </row>
    <row r="18391" spans="12:12">
      <c r="L18391" s="71"/>
    </row>
    <row r="18392" spans="12:12">
      <c r="L18392" s="71"/>
    </row>
    <row r="18393" spans="12:12">
      <c r="L18393" s="71"/>
    </row>
    <row r="18394" spans="12:12">
      <c r="L18394" s="71"/>
    </row>
    <row r="18395" spans="12:12">
      <c r="L18395" s="71"/>
    </row>
    <row r="18396" spans="12:12">
      <c r="L18396" s="71"/>
    </row>
    <row r="18397" spans="12:12">
      <c r="L18397" s="71"/>
    </row>
    <row r="18398" spans="12:12">
      <c r="L18398" s="71"/>
    </row>
    <row r="18399" spans="12:12">
      <c r="L18399" s="71"/>
    </row>
    <row r="18400" spans="12:12">
      <c r="L18400" s="71"/>
    </row>
    <row r="18401" spans="12:12">
      <c r="L18401" s="71"/>
    </row>
    <row r="18402" spans="12:12">
      <c r="L18402" s="71"/>
    </row>
    <row r="18403" spans="12:12">
      <c r="L18403" s="71"/>
    </row>
    <row r="18404" spans="12:12">
      <c r="L18404" s="71"/>
    </row>
    <row r="18405" spans="12:12">
      <c r="L18405" s="71"/>
    </row>
    <row r="18406" spans="12:12">
      <c r="L18406" s="71"/>
    </row>
    <row r="18407" spans="12:12">
      <c r="L18407" s="71"/>
    </row>
    <row r="18408" spans="12:12">
      <c r="L18408" s="71"/>
    </row>
    <row r="18409" spans="12:12">
      <c r="L18409" s="71"/>
    </row>
    <row r="18410" spans="12:12">
      <c r="L18410" s="71"/>
    </row>
    <row r="18411" spans="12:12">
      <c r="L18411" s="71"/>
    </row>
    <row r="18412" spans="12:12">
      <c r="L18412" s="71"/>
    </row>
    <row r="18413" spans="12:12">
      <c r="L18413" s="71"/>
    </row>
    <row r="18414" spans="12:12">
      <c r="L18414" s="71"/>
    </row>
    <row r="18415" spans="12:12">
      <c r="L18415" s="71"/>
    </row>
    <row r="18416" spans="12:12">
      <c r="L18416" s="71"/>
    </row>
    <row r="18417" spans="12:12">
      <c r="L18417" s="71"/>
    </row>
    <row r="18418" spans="12:12">
      <c r="L18418" s="71"/>
    </row>
    <row r="18419" spans="12:12">
      <c r="L18419" s="71"/>
    </row>
    <row r="18420" spans="12:12">
      <c r="L18420" s="71"/>
    </row>
    <row r="18421" spans="12:12">
      <c r="L18421" s="71"/>
    </row>
    <row r="18422" spans="12:12">
      <c r="L18422" s="71"/>
    </row>
    <row r="18423" spans="12:12">
      <c r="L18423" s="71"/>
    </row>
    <row r="18424" spans="12:12">
      <c r="L18424" s="71"/>
    </row>
    <row r="18425" spans="12:12">
      <c r="L18425" s="71"/>
    </row>
    <row r="18426" spans="12:12">
      <c r="L18426" s="71"/>
    </row>
    <row r="18427" spans="12:12">
      <c r="L18427" s="71"/>
    </row>
    <row r="18428" spans="12:12">
      <c r="L18428" s="71"/>
    </row>
    <row r="18429" spans="12:12">
      <c r="L18429" s="71"/>
    </row>
    <row r="18430" spans="12:12">
      <c r="L18430" s="71"/>
    </row>
    <row r="18431" spans="12:12">
      <c r="L18431" s="71"/>
    </row>
    <row r="18432" spans="12:12">
      <c r="L18432" s="71"/>
    </row>
    <row r="18433" spans="12:12">
      <c r="L18433" s="71"/>
    </row>
    <row r="18434" spans="12:12">
      <c r="L18434" s="71"/>
    </row>
    <row r="18435" spans="12:12">
      <c r="L18435" s="71"/>
    </row>
    <row r="18436" spans="12:12">
      <c r="L18436" s="71"/>
    </row>
    <row r="18437" spans="12:12">
      <c r="L18437" s="71"/>
    </row>
    <row r="18438" spans="12:12">
      <c r="L18438" s="71"/>
    </row>
    <row r="18439" spans="12:12">
      <c r="L18439" s="71"/>
    </row>
    <row r="18440" spans="12:12">
      <c r="L18440" s="71"/>
    </row>
    <row r="18441" spans="12:12">
      <c r="L18441" s="71"/>
    </row>
    <row r="18442" spans="12:12">
      <c r="L18442" s="71"/>
    </row>
    <row r="18443" spans="12:12">
      <c r="L18443" s="71"/>
    </row>
    <row r="18444" spans="12:12">
      <c r="L18444" s="71"/>
    </row>
    <row r="18445" spans="12:12">
      <c r="L18445" s="71"/>
    </row>
    <row r="18446" spans="12:12">
      <c r="L18446" s="71"/>
    </row>
    <row r="18447" spans="12:12">
      <c r="L18447" s="71"/>
    </row>
    <row r="18448" spans="12:12">
      <c r="L18448" s="71"/>
    </row>
    <row r="18449" spans="12:12">
      <c r="L18449" s="71"/>
    </row>
    <row r="18450" spans="12:12">
      <c r="L18450" s="71"/>
    </row>
    <row r="18451" spans="12:12">
      <c r="L18451" s="71"/>
    </row>
    <row r="18452" spans="12:12">
      <c r="L18452" s="71"/>
    </row>
    <row r="18453" spans="12:12">
      <c r="L18453" s="71"/>
    </row>
    <row r="18454" spans="12:12">
      <c r="L18454" s="71"/>
    </row>
    <row r="18455" spans="12:12">
      <c r="L18455" s="71"/>
    </row>
    <row r="18456" spans="12:12">
      <c r="L18456" s="71"/>
    </row>
    <row r="18457" spans="12:12">
      <c r="L18457" s="71"/>
    </row>
    <row r="18458" spans="12:12">
      <c r="L18458" s="71"/>
    </row>
    <row r="18459" spans="12:12">
      <c r="L18459" s="71"/>
    </row>
    <row r="18460" spans="12:12">
      <c r="L18460" s="71"/>
    </row>
    <row r="18461" spans="12:12">
      <c r="L18461" s="71"/>
    </row>
    <row r="18462" spans="12:12">
      <c r="L18462" s="71"/>
    </row>
    <row r="18463" spans="12:12">
      <c r="L18463" s="71"/>
    </row>
    <row r="18464" spans="12:12">
      <c r="L18464" s="71"/>
    </row>
    <row r="18465" spans="12:12">
      <c r="L18465" s="71"/>
    </row>
    <row r="18466" spans="12:12">
      <c r="L18466" s="71"/>
    </row>
    <row r="18467" spans="12:12">
      <c r="L18467" s="71"/>
    </row>
    <row r="18468" spans="12:12">
      <c r="L18468" s="71"/>
    </row>
    <row r="18469" spans="12:12">
      <c r="L18469" s="71"/>
    </row>
    <row r="18470" spans="12:12">
      <c r="L18470" s="71"/>
    </row>
    <row r="18471" spans="12:12">
      <c r="L18471" s="71"/>
    </row>
    <row r="18472" spans="12:12">
      <c r="L18472" s="71"/>
    </row>
    <row r="18473" spans="12:12">
      <c r="L18473" s="71"/>
    </row>
    <row r="18474" spans="12:12">
      <c r="L18474" s="71"/>
    </row>
    <row r="18475" spans="12:12">
      <c r="L18475" s="71"/>
    </row>
    <row r="18476" spans="12:12">
      <c r="L18476" s="71"/>
    </row>
    <row r="18477" spans="12:12">
      <c r="L18477" s="71"/>
    </row>
    <row r="18478" spans="12:12">
      <c r="L18478" s="71"/>
    </row>
    <row r="18479" spans="12:12">
      <c r="L18479" s="71"/>
    </row>
    <row r="18480" spans="12:12">
      <c r="L18480" s="71"/>
    </row>
    <row r="18481" spans="12:12">
      <c r="L18481" s="71"/>
    </row>
    <row r="18482" spans="12:12">
      <c r="L18482" s="71"/>
    </row>
    <row r="18483" spans="12:12">
      <c r="L18483" s="71"/>
    </row>
    <row r="18484" spans="12:12">
      <c r="L18484" s="71"/>
    </row>
    <row r="18485" spans="12:12">
      <c r="L18485" s="71"/>
    </row>
    <row r="18486" spans="12:12">
      <c r="L18486" s="71"/>
    </row>
    <row r="18487" spans="12:12">
      <c r="L18487" s="71"/>
    </row>
    <row r="18488" spans="12:12">
      <c r="L18488" s="71"/>
    </row>
    <row r="18489" spans="12:12">
      <c r="L18489" s="71"/>
    </row>
    <row r="18490" spans="12:12">
      <c r="L18490" s="71"/>
    </row>
    <row r="18491" spans="12:12">
      <c r="L18491" s="71"/>
    </row>
    <row r="18492" spans="12:12">
      <c r="L18492" s="71"/>
    </row>
    <row r="18493" spans="12:12">
      <c r="L18493" s="71"/>
    </row>
    <row r="18494" spans="12:12">
      <c r="L18494" s="71"/>
    </row>
    <row r="18495" spans="12:12">
      <c r="L18495" s="71"/>
    </row>
    <row r="18496" spans="12:12">
      <c r="L18496" s="71"/>
    </row>
    <row r="18497" spans="12:12">
      <c r="L18497" s="71"/>
    </row>
    <row r="18498" spans="12:12">
      <c r="L18498" s="71"/>
    </row>
    <row r="18499" spans="12:12">
      <c r="L18499" s="71"/>
    </row>
    <row r="18500" spans="12:12">
      <c r="L18500" s="71"/>
    </row>
    <row r="18501" spans="12:12">
      <c r="L18501" s="71"/>
    </row>
    <row r="18502" spans="12:12">
      <c r="L18502" s="71"/>
    </row>
    <row r="18503" spans="12:12">
      <c r="L18503" s="71"/>
    </row>
    <row r="18504" spans="12:12">
      <c r="L18504" s="71"/>
    </row>
    <row r="18505" spans="12:12">
      <c r="L18505" s="71"/>
    </row>
    <row r="18506" spans="12:12">
      <c r="L18506" s="71"/>
    </row>
    <row r="18507" spans="12:12">
      <c r="L18507" s="71"/>
    </row>
    <row r="18508" spans="12:12">
      <c r="L18508" s="71"/>
    </row>
    <row r="18509" spans="12:12">
      <c r="L18509" s="71"/>
    </row>
    <row r="18510" spans="12:12">
      <c r="L18510" s="71"/>
    </row>
    <row r="18511" spans="12:12">
      <c r="L18511" s="71"/>
    </row>
    <row r="18512" spans="12:12">
      <c r="L18512" s="71"/>
    </row>
    <row r="18513" spans="12:12">
      <c r="L18513" s="71"/>
    </row>
    <row r="18514" spans="12:12">
      <c r="L18514" s="71"/>
    </row>
    <row r="18515" spans="12:12">
      <c r="L18515" s="71"/>
    </row>
    <row r="18516" spans="12:12">
      <c r="L18516" s="71"/>
    </row>
    <row r="18517" spans="12:12">
      <c r="L18517" s="71"/>
    </row>
    <row r="18518" spans="12:12">
      <c r="L18518" s="71"/>
    </row>
    <row r="18519" spans="12:12">
      <c r="L18519" s="71"/>
    </row>
    <row r="18520" spans="12:12">
      <c r="L18520" s="71"/>
    </row>
    <row r="18521" spans="12:12">
      <c r="L18521" s="71"/>
    </row>
    <row r="18522" spans="12:12">
      <c r="L18522" s="71"/>
    </row>
    <row r="18523" spans="12:12">
      <c r="L18523" s="71"/>
    </row>
    <row r="18524" spans="12:12">
      <c r="L18524" s="71"/>
    </row>
    <row r="18525" spans="12:12">
      <c r="L18525" s="71"/>
    </row>
    <row r="18526" spans="12:12">
      <c r="L18526" s="71"/>
    </row>
    <row r="18527" spans="12:12">
      <c r="L18527" s="71"/>
    </row>
    <row r="18528" spans="12:12">
      <c r="L18528" s="71"/>
    </row>
    <row r="18529" spans="12:12">
      <c r="L18529" s="71"/>
    </row>
    <row r="18530" spans="12:12">
      <c r="L18530" s="71"/>
    </row>
    <row r="18531" spans="12:12">
      <c r="L18531" s="71"/>
    </row>
    <row r="18532" spans="12:12">
      <c r="L18532" s="71"/>
    </row>
    <row r="18533" spans="12:12">
      <c r="L18533" s="71"/>
    </row>
    <row r="18534" spans="12:12">
      <c r="L18534" s="71"/>
    </row>
    <row r="18535" spans="12:12">
      <c r="L18535" s="71"/>
    </row>
    <row r="18536" spans="12:12">
      <c r="L18536" s="71"/>
    </row>
    <row r="18537" spans="12:12">
      <c r="L18537" s="71"/>
    </row>
    <row r="18538" spans="12:12">
      <c r="L18538" s="71"/>
    </row>
    <row r="18539" spans="12:12">
      <c r="L18539" s="71"/>
    </row>
    <row r="18540" spans="12:12">
      <c r="L18540" s="71"/>
    </row>
    <row r="18541" spans="12:12">
      <c r="L18541" s="71"/>
    </row>
    <row r="18542" spans="12:12">
      <c r="L18542" s="71"/>
    </row>
    <row r="18543" spans="12:12">
      <c r="L18543" s="71"/>
    </row>
    <row r="18544" spans="12:12">
      <c r="L18544" s="71"/>
    </row>
    <row r="18545" spans="12:12">
      <c r="L18545" s="71"/>
    </row>
    <row r="18546" spans="12:12">
      <c r="L18546" s="71"/>
    </row>
    <row r="18547" spans="12:12">
      <c r="L18547" s="71"/>
    </row>
    <row r="18548" spans="12:12">
      <c r="L18548" s="71"/>
    </row>
    <row r="18549" spans="12:12">
      <c r="L18549" s="71"/>
    </row>
    <row r="18550" spans="12:12">
      <c r="L18550" s="71"/>
    </row>
    <row r="18551" spans="12:12">
      <c r="L18551" s="71"/>
    </row>
    <row r="18552" spans="12:12">
      <c r="L18552" s="71"/>
    </row>
    <row r="18553" spans="12:12">
      <c r="L18553" s="71"/>
    </row>
    <row r="18554" spans="12:12">
      <c r="L18554" s="71"/>
    </row>
    <row r="18555" spans="12:12">
      <c r="L18555" s="71"/>
    </row>
    <row r="18556" spans="12:12">
      <c r="L18556" s="71"/>
    </row>
    <row r="18557" spans="12:12">
      <c r="L18557" s="71"/>
    </row>
    <row r="18558" spans="12:12">
      <c r="L18558" s="71"/>
    </row>
    <row r="18559" spans="12:12">
      <c r="L18559" s="71"/>
    </row>
    <row r="18560" spans="12:12">
      <c r="L18560" s="71"/>
    </row>
    <row r="18561" spans="12:12">
      <c r="L18561" s="71"/>
    </row>
    <row r="18562" spans="12:12">
      <c r="L18562" s="71"/>
    </row>
    <row r="18563" spans="12:12">
      <c r="L18563" s="71"/>
    </row>
    <row r="18564" spans="12:12">
      <c r="L18564" s="71"/>
    </row>
    <row r="18565" spans="12:12">
      <c r="L18565" s="71"/>
    </row>
    <row r="18566" spans="12:12">
      <c r="L18566" s="71"/>
    </row>
    <row r="18567" spans="12:12">
      <c r="L18567" s="71"/>
    </row>
    <row r="18568" spans="12:12">
      <c r="L18568" s="71"/>
    </row>
    <row r="18569" spans="12:12">
      <c r="L18569" s="71"/>
    </row>
    <row r="18570" spans="12:12">
      <c r="L18570" s="71"/>
    </row>
    <row r="18571" spans="12:12">
      <c r="L18571" s="71"/>
    </row>
    <row r="18572" spans="12:12">
      <c r="L18572" s="71"/>
    </row>
    <row r="18573" spans="12:12">
      <c r="L18573" s="71"/>
    </row>
    <row r="18574" spans="12:12">
      <c r="L18574" s="71"/>
    </row>
    <row r="18575" spans="12:12">
      <c r="L18575" s="71"/>
    </row>
    <row r="18576" spans="12:12">
      <c r="L18576" s="71"/>
    </row>
    <row r="18577" spans="12:12">
      <c r="L18577" s="71"/>
    </row>
    <row r="18578" spans="12:12">
      <c r="L18578" s="71"/>
    </row>
    <row r="18579" spans="12:12">
      <c r="L18579" s="71"/>
    </row>
    <row r="18580" spans="12:12">
      <c r="L18580" s="71"/>
    </row>
    <row r="18581" spans="12:12">
      <c r="L18581" s="71"/>
    </row>
    <row r="18582" spans="12:12">
      <c r="L18582" s="71"/>
    </row>
    <row r="18583" spans="12:12">
      <c r="L18583" s="71"/>
    </row>
    <row r="18584" spans="12:12">
      <c r="L18584" s="71"/>
    </row>
    <row r="18585" spans="12:12">
      <c r="L18585" s="71"/>
    </row>
    <row r="18586" spans="12:12">
      <c r="L18586" s="71"/>
    </row>
    <row r="18587" spans="12:12">
      <c r="L18587" s="71"/>
    </row>
    <row r="18588" spans="12:12">
      <c r="L18588" s="71"/>
    </row>
    <row r="18589" spans="12:12">
      <c r="L18589" s="71"/>
    </row>
    <row r="18590" spans="12:12">
      <c r="L18590" s="71"/>
    </row>
    <row r="18591" spans="12:12">
      <c r="L18591" s="71"/>
    </row>
    <row r="18592" spans="12:12">
      <c r="L18592" s="71"/>
    </row>
    <row r="18593" spans="12:12">
      <c r="L18593" s="71"/>
    </row>
    <row r="18594" spans="12:12">
      <c r="L18594" s="71"/>
    </row>
    <row r="18595" spans="12:12">
      <c r="L18595" s="71"/>
    </row>
    <row r="18596" spans="12:12">
      <c r="L18596" s="71"/>
    </row>
    <row r="18597" spans="12:12">
      <c r="L18597" s="71"/>
    </row>
    <row r="18598" spans="12:12">
      <c r="L18598" s="71"/>
    </row>
    <row r="18599" spans="12:12">
      <c r="L18599" s="71"/>
    </row>
    <row r="18600" spans="12:12">
      <c r="L18600" s="71"/>
    </row>
    <row r="18601" spans="12:12">
      <c r="L18601" s="71"/>
    </row>
    <row r="18602" spans="12:12">
      <c r="L18602" s="71"/>
    </row>
    <row r="18603" spans="12:12">
      <c r="L18603" s="71"/>
    </row>
    <row r="18604" spans="12:12">
      <c r="L18604" s="71"/>
    </row>
    <row r="18605" spans="12:12">
      <c r="L18605" s="71"/>
    </row>
    <row r="18606" spans="12:12">
      <c r="L18606" s="71"/>
    </row>
    <row r="18607" spans="12:12">
      <c r="L18607" s="71"/>
    </row>
    <row r="18608" spans="12:12">
      <c r="L18608" s="71"/>
    </row>
    <row r="18609" spans="12:12">
      <c r="L18609" s="71"/>
    </row>
    <row r="18610" spans="12:12">
      <c r="L18610" s="71"/>
    </row>
    <row r="18611" spans="12:12">
      <c r="L18611" s="71"/>
    </row>
    <row r="18612" spans="12:12">
      <c r="L18612" s="71"/>
    </row>
    <row r="18613" spans="12:12">
      <c r="L18613" s="71"/>
    </row>
    <row r="18614" spans="12:12">
      <c r="L18614" s="71"/>
    </row>
    <row r="18615" spans="12:12">
      <c r="L18615" s="71"/>
    </row>
    <row r="18616" spans="12:12">
      <c r="L18616" s="71"/>
    </row>
    <row r="18617" spans="12:12">
      <c r="L18617" s="71"/>
    </row>
    <row r="18618" spans="12:12">
      <c r="L18618" s="71"/>
    </row>
    <row r="18619" spans="12:12">
      <c r="L18619" s="71"/>
    </row>
    <row r="18620" spans="12:12">
      <c r="L18620" s="71"/>
    </row>
    <row r="18621" spans="12:12">
      <c r="L18621" s="71"/>
    </row>
    <row r="18622" spans="12:12">
      <c r="L18622" s="71"/>
    </row>
    <row r="18623" spans="12:12">
      <c r="L18623" s="71"/>
    </row>
    <row r="18624" spans="12:12">
      <c r="L18624" s="71"/>
    </row>
    <row r="18625" spans="12:12">
      <c r="L18625" s="71"/>
    </row>
    <row r="18626" spans="12:12">
      <c r="L18626" s="71"/>
    </row>
    <row r="18627" spans="12:12">
      <c r="L18627" s="71"/>
    </row>
    <row r="18628" spans="12:12">
      <c r="L18628" s="71"/>
    </row>
    <row r="18629" spans="12:12">
      <c r="L18629" s="71"/>
    </row>
    <row r="18630" spans="12:12">
      <c r="L18630" s="71"/>
    </row>
    <row r="18631" spans="12:12">
      <c r="L18631" s="71"/>
    </row>
    <row r="18632" spans="12:12">
      <c r="L18632" s="71"/>
    </row>
    <row r="18633" spans="12:12">
      <c r="L18633" s="71"/>
    </row>
    <row r="18634" spans="12:12">
      <c r="L18634" s="71"/>
    </row>
    <row r="18635" spans="12:12">
      <c r="L18635" s="71"/>
    </row>
    <row r="18636" spans="12:12">
      <c r="L18636" s="71"/>
    </row>
    <row r="18637" spans="12:12">
      <c r="L18637" s="71"/>
    </row>
    <row r="18638" spans="12:12">
      <c r="L18638" s="71"/>
    </row>
    <row r="18639" spans="12:12">
      <c r="L18639" s="71"/>
    </row>
    <row r="18640" spans="12:12">
      <c r="L18640" s="71"/>
    </row>
    <row r="18641" spans="12:12">
      <c r="L18641" s="71"/>
    </row>
    <row r="18642" spans="12:12">
      <c r="L18642" s="71"/>
    </row>
    <row r="18643" spans="12:12">
      <c r="L18643" s="71"/>
    </row>
    <row r="18644" spans="12:12">
      <c r="L18644" s="71"/>
    </row>
    <row r="18645" spans="12:12">
      <c r="L18645" s="71"/>
    </row>
    <row r="18646" spans="12:12">
      <c r="L18646" s="71"/>
    </row>
    <row r="18647" spans="12:12">
      <c r="L18647" s="71"/>
    </row>
    <row r="18648" spans="12:12">
      <c r="L18648" s="71"/>
    </row>
    <row r="18649" spans="12:12">
      <c r="L18649" s="71"/>
    </row>
    <row r="18650" spans="12:12">
      <c r="L18650" s="71"/>
    </row>
    <row r="18651" spans="12:12">
      <c r="L18651" s="71"/>
    </row>
    <row r="18652" spans="12:12">
      <c r="L18652" s="71"/>
    </row>
    <row r="18653" spans="12:12">
      <c r="L18653" s="71"/>
    </row>
    <row r="18654" spans="12:12">
      <c r="L18654" s="71"/>
    </row>
    <row r="18655" spans="12:12">
      <c r="L18655" s="71"/>
    </row>
    <row r="18656" spans="12:12">
      <c r="L18656" s="71"/>
    </row>
    <row r="18657" spans="12:12">
      <c r="L18657" s="71"/>
    </row>
    <row r="18658" spans="12:12">
      <c r="L18658" s="71"/>
    </row>
    <row r="18659" spans="12:12">
      <c r="L18659" s="71"/>
    </row>
    <row r="18660" spans="12:12">
      <c r="L18660" s="71"/>
    </row>
    <row r="18661" spans="12:12">
      <c r="L18661" s="71"/>
    </row>
    <row r="18662" spans="12:12">
      <c r="L18662" s="71"/>
    </row>
    <row r="18663" spans="12:12">
      <c r="L18663" s="71"/>
    </row>
    <row r="18664" spans="12:12">
      <c r="L18664" s="71"/>
    </row>
    <row r="18665" spans="12:12">
      <c r="L18665" s="71"/>
    </row>
    <row r="18666" spans="12:12">
      <c r="L18666" s="71"/>
    </row>
    <row r="18667" spans="12:12">
      <c r="L18667" s="71"/>
    </row>
    <row r="18668" spans="12:12">
      <c r="L18668" s="71"/>
    </row>
    <row r="18669" spans="12:12">
      <c r="L18669" s="71"/>
    </row>
    <row r="18670" spans="12:12">
      <c r="L18670" s="71"/>
    </row>
    <row r="18671" spans="12:12">
      <c r="L18671" s="71"/>
    </row>
    <row r="18672" spans="12:12">
      <c r="L18672" s="71"/>
    </row>
    <row r="18673" spans="12:12">
      <c r="L18673" s="71"/>
    </row>
    <row r="18674" spans="12:12">
      <c r="L18674" s="71"/>
    </row>
    <row r="18675" spans="12:12">
      <c r="L18675" s="71"/>
    </row>
    <row r="18676" spans="12:12">
      <c r="L18676" s="71"/>
    </row>
    <row r="18677" spans="12:12">
      <c r="L18677" s="71"/>
    </row>
    <row r="18678" spans="12:12">
      <c r="L18678" s="71"/>
    </row>
    <row r="18679" spans="12:12">
      <c r="L18679" s="71"/>
    </row>
    <row r="18680" spans="12:12">
      <c r="L18680" s="71"/>
    </row>
    <row r="18681" spans="12:12">
      <c r="L18681" s="71"/>
    </row>
    <row r="18682" spans="12:12">
      <c r="L18682" s="71"/>
    </row>
    <row r="18683" spans="12:12">
      <c r="L18683" s="71"/>
    </row>
    <row r="18684" spans="12:12">
      <c r="L18684" s="71"/>
    </row>
    <row r="18685" spans="12:12">
      <c r="L18685" s="71"/>
    </row>
    <row r="18686" spans="12:12">
      <c r="L18686" s="71"/>
    </row>
    <row r="18687" spans="12:12">
      <c r="L18687" s="71"/>
    </row>
    <row r="18688" spans="12:12">
      <c r="L18688" s="71"/>
    </row>
    <row r="18689" spans="12:12">
      <c r="L18689" s="71"/>
    </row>
    <row r="18690" spans="12:12">
      <c r="L18690" s="71"/>
    </row>
    <row r="18691" spans="12:12">
      <c r="L18691" s="71"/>
    </row>
    <row r="18692" spans="12:12">
      <c r="L18692" s="71"/>
    </row>
    <row r="18693" spans="12:12">
      <c r="L18693" s="71"/>
    </row>
    <row r="18694" spans="12:12">
      <c r="L18694" s="71"/>
    </row>
    <row r="18695" spans="12:12">
      <c r="L18695" s="71"/>
    </row>
    <row r="18696" spans="12:12">
      <c r="L18696" s="71"/>
    </row>
    <row r="18697" spans="12:12">
      <c r="L18697" s="71"/>
    </row>
    <row r="18698" spans="12:12">
      <c r="L18698" s="71"/>
    </row>
    <row r="18699" spans="12:12">
      <c r="L18699" s="71"/>
    </row>
    <row r="18700" spans="12:12">
      <c r="L18700" s="71"/>
    </row>
    <row r="18701" spans="12:12">
      <c r="L18701" s="71"/>
    </row>
    <row r="18702" spans="12:12">
      <c r="L18702" s="71"/>
    </row>
    <row r="18703" spans="12:12">
      <c r="L18703" s="71"/>
    </row>
    <row r="18704" spans="12:12">
      <c r="L18704" s="71"/>
    </row>
    <row r="18705" spans="12:12">
      <c r="L18705" s="71"/>
    </row>
    <row r="18706" spans="12:12">
      <c r="L18706" s="71"/>
    </row>
    <row r="18707" spans="12:12">
      <c r="L18707" s="71"/>
    </row>
    <row r="18708" spans="12:12">
      <c r="L18708" s="71"/>
    </row>
    <row r="18709" spans="12:12">
      <c r="L18709" s="71"/>
    </row>
    <row r="18710" spans="12:12">
      <c r="L18710" s="71"/>
    </row>
    <row r="18711" spans="12:12">
      <c r="L18711" s="71"/>
    </row>
    <row r="18712" spans="12:12">
      <c r="L18712" s="71"/>
    </row>
    <row r="18713" spans="12:12">
      <c r="L18713" s="71"/>
    </row>
    <row r="18714" spans="12:12">
      <c r="L18714" s="71"/>
    </row>
    <row r="18715" spans="12:12">
      <c r="L18715" s="71"/>
    </row>
    <row r="18716" spans="12:12">
      <c r="L18716" s="71"/>
    </row>
    <row r="18717" spans="12:12">
      <c r="L18717" s="71"/>
    </row>
    <row r="18718" spans="12:12">
      <c r="L18718" s="71"/>
    </row>
    <row r="18719" spans="12:12">
      <c r="L18719" s="71"/>
    </row>
    <row r="18720" spans="12:12">
      <c r="L18720" s="71"/>
    </row>
    <row r="18721" spans="12:12">
      <c r="L18721" s="71"/>
    </row>
    <row r="18722" spans="12:12">
      <c r="L18722" s="71"/>
    </row>
    <row r="18723" spans="12:12">
      <c r="L18723" s="71"/>
    </row>
    <row r="18724" spans="12:12">
      <c r="L18724" s="71"/>
    </row>
    <row r="18725" spans="12:12">
      <c r="L18725" s="71"/>
    </row>
    <row r="18726" spans="12:12">
      <c r="L18726" s="71"/>
    </row>
    <row r="18727" spans="12:12">
      <c r="L18727" s="71"/>
    </row>
    <row r="18728" spans="12:12">
      <c r="L18728" s="71"/>
    </row>
    <row r="18729" spans="12:12">
      <c r="L18729" s="71"/>
    </row>
    <row r="18730" spans="12:12">
      <c r="L18730" s="71"/>
    </row>
    <row r="18731" spans="12:12">
      <c r="L18731" s="71"/>
    </row>
    <row r="18732" spans="12:12">
      <c r="L18732" s="71"/>
    </row>
    <row r="18733" spans="12:12">
      <c r="L18733" s="71"/>
    </row>
    <row r="18734" spans="12:12">
      <c r="L18734" s="71"/>
    </row>
    <row r="18735" spans="12:12">
      <c r="L18735" s="71"/>
    </row>
    <row r="18736" spans="12:12">
      <c r="L18736" s="71"/>
    </row>
    <row r="18737" spans="12:12">
      <c r="L18737" s="71"/>
    </row>
    <row r="18738" spans="12:12">
      <c r="L18738" s="71"/>
    </row>
    <row r="18739" spans="12:12">
      <c r="L18739" s="71"/>
    </row>
    <row r="18740" spans="12:12">
      <c r="L18740" s="71"/>
    </row>
    <row r="18741" spans="12:12">
      <c r="L18741" s="71"/>
    </row>
    <row r="18742" spans="12:12">
      <c r="L18742" s="71"/>
    </row>
    <row r="18743" spans="12:12">
      <c r="L18743" s="71"/>
    </row>
    <row r="18744" spans="12:12">
      <c r="L18744" s="71"/>
    </row>
    <row r="18745" spans="12:12">
      <c r="L18745" s="71"/>
    </row>
    <row r="18746" spans="12:12">
      <c r="L18746" s="71"/>
    </row>
    <row r="18747" spans="12:12">
      <c r="L18747" s="71"/>
    </row>
    <row r="18748" spans="12:12">
      <c r="L18748" s="71"/>
    </row>
    <row r="18749" spans="12:12">
      <c r="L18749" s="71"/>
    </row>
    <row r="18750" spans="12:12">
      <c r="L18750" s="71"/>
    </row>
    <row r="18751" spans="12:12">
      <c r="L18751" s="71"/>
    </row>
    <row r="18752" spans="12:12">
      <c r="L18752" s="71"/>
    </row>
    <row r="18753" spans="12:12">
      <c r="L18753" s="71"/>
    </row>
    <row r="18754" spans="12:12">
      <c r="L18754" s="71"/>
    </row>
    <row r="18755" spans="12:12">
      <c r="L18755" s="71"/>
    </row>
    <row r="18756" spans="12:12">
      <c r="L18756" s="71"/>
    </row>
    <row r="18757" spans="12:12">
      <c r="L18757" s="71"/>
    </row>
    <row r="18758" spans="12:12">
      <c r="L18758" s="71"/>
    </row>
    <row r="18759" spans="12:12">
      <c r="L18759" s="71"/>
    </row>
    <row r="18760" spans="12:12">
      <c r="L18760" s="71"/>
    </row>
    <row r="18761" spans="12:12">
      <c r="L18761" s="71"/>
    </row>
    <row r="18762" spans="12:12">
      <c r="L18762" s="71"/>
    </row>
    <row r="18763" spans="12:12">
      <c r="L18763" s="71"/>
    </row>
    <row r="18764" spans="12:12">
      <c r="L18764" s="71"/>
    </row>
    <row r="18765" spans="12:12">
      <c r="L18765" s="71"/>
    </row>
    <row r="18766" spans="12:12">
      <c r="L18766" s="71"/>
    </row>
    <row r="18767" spans="12:12">
      <c r="L18767" s="71"/>
    </row>
    <row r="18768" spans="12:12">
      <c r="L18768" s="71"/>
    </row>
    <row r="18769" spans="12:12">
      <c r="L18769" s="71"/>
    </row>
    <row r="18770" spans="12:12">
      <c r="L18770" s="71"/>
    </row>
    <row r="18771" spans="12:12">
      <c r="L18771" s="71"/>
    </row>
    <row r="18772" spans="12:12">
      <c r="L18772" s="71"/>
    </row>
    <row r="18773" spans="12:12">
      <c r="L18773" s="71"/>
    </row>
    <row r="18774" spans="12:12">
      <c r="L18774" s="71"/>
    </row>
    <row r="18775" spans="12:12">
      <c r="L18775" s="71"/>
    </row>
    <row r="18776" spans="12:12">
      <c r="L18776" s="71"/>
    </row>
    <row r="18777" spans="12:12">
      <c r="L18777" s="71"/>
    </row>
    <row r="18778" spans="12:12">
      <c r="L18778" s="71"/>
    </row>
    <row r="18779" spans="12:12">
      <c r="L18779" s="71"/>
    </row>
    <row r="18780" spans="12:12">
      <c r="L18780" s="71"/>
    </row>
    <row r="18781" spans="12:12">
      <c r="L18781" s="71"/>
    </row>
    <row r="18782" spans="12:12">
      <c r="L18782" s="71"/>
    </row>
    <row r="18783" spans="12:12">
      <c r="L18783" s="71"/>
    </row>
    <row r="18784" spans="12:12">
      <c r="L18784" s="71"/>
    </row>
    <row r="18785" spans="12:12">
      <c r="L18785" s="71"/>
    </row>
    <row r="18786" spans="12:12">
      <c r="L18786" s="71"/>
    </row>
    <row r="18787" spans="12:12">
      <c r="L18787" s="71"/>
    </row>
    <row r="18788" spans="12:12">
      <c r="L18788" s="71"/>
    </row>
    <row r="18789" spans="12:12">
      <c r="L18789" s="71"/>
    </row>
    <row r="18790" spans="12:12">
      <c r="L18790" s="71"/>
    </row>
    <row r="18791" spans="12:12">
      <c r="L18791" s="71"/>
    </row>
    <row r="18792" spans="12:12">
      <c r="L18792" s="71"/>
    </row>
    <row r="18793" spans="12:12">
      <c r="L18793" s="71"/>
    </row>
    <row r="18794" spans="12:12">
      <c r="L18794" s="71"/>
    </row>
    <row r="18795" spans="12:12">
      <c r="L18795" s="71"/>
    </row>
    <row r="18796" spans="12:12">
      <c r="L18796" s="71"/>
    </row>
    <row r="18797" spans="12:12">
      <c r="L18797" s="71"/>
    </row>
    <row r="18798" spans="12:12">
      <c r="L18798" s="71"/>
    </row>
    <row r="18799" spans="12:12">
      <c r="L18799" s="71"/>
    </row>
    <row r="18800" spans="12:12">
      <c r="L18800" s="71"/>
    </row>
    <row r="18801" spans="12:12">
      <c r="L18801" s="71"/>
    </row>
    <row r="18802" spans="12:12">
      <c r="L18802" s="71"/>
    </row>
    <row r="18803" spans="12:12">
      <c r="L18803" s="71"/>
    </row>
    <row r="18804" spans="12:12">
      <c r="L18804" s="71"/>
    </row>
    <row r="18805" spans="12:12">
      <c r="L18805" s="71"/>
    </row>
    <row r="18806" spans="12:12">
      <c r="L18806" s="71"/>
    </row>
    <row r="18807" spans="12:12">
      <c r="L18807" s="71"/>
    </row>
    <row r="18808" spans="12:12">
      <c r="L18808" s="71"/>
    </row>
    <row r="18809" spans="12:12">
      <c r="L18809" s="71"/>
    </row>
    <row r="18810" spans="12:12">
      <c r="L18810" s="71"/>
    </row>
    <row r="18811" spans="12:12">
      <c r="L18811" s="71"/>
    </row>
    <row r="18812" spans="12:12">
      <c r="L18812" s="71"/>
    </row>
    <row r="18813" spans="12:12">
      <c r="L18813" s="71"/>
    </row>
    <row r="18814" spans="12:12">
      <c r="L18814" s="71"/>
    </row>
    <row r="18815" spans="12:12">
      <c r="L18815" s="71"/>
    </row>
    <row r="18816" spans="12:12">
      <c r="L18816" s="71"/>
    </row>
    <row r="18817" spans="12:12">
      <c r="L18817" s="71"/>
    </row>
    <row r="18818" spans="12:12">
      <c r="L18818" s="71"/>
    </row>
    <row r="18819" spans="12:12">
      <c r="L18819" s="71"/>
    </row>
    <row r="18820" spans="12:12">
      <c r="L18820" s="71"/>
    </row>
    <row r="18821" spans="12:12">
      <c r="L18821" s="71"/>
    </row>
    <row r="18822" spans="12:12">
      <c r="L18822" s="71"/>
    </row>
    <row r="18823" spans="12:12">
      <c r="L18823" s="71"/>
    </row>
    <row r="18824" spans="12:12">
      <c r="L18824" s="71"/>
    </row>
    <row r="18825" spans="12:12">
      <c r="L18825" s="71"/>
    </row>
    <row r="18826" spans="12:12">
      <c r="L18826" s="71"/>
    </row>
    <row r="18827" spans="12:12">
      <c r="L18827" s="71"/>
    </row>
    <row r="18828" spans="12:12">
      <c r="L18828" s="71"/>
    </row>
    <row r="18829" spans="12:12">
      <c r="L18829" s="71"/>
    </row>
    <row r="18830" spans="12:12">
      <c r="L18830" s="71"/>
    </row>
    <row r="18831" spans="12:12">
      <c r="L18831" s="71"/>
    </row>
    <row r="18832" spans="12:12">
      <c r="L18832" s="71"/>
    </row>
    <row r="18833" spans="12:12">
      <c r="L18833" s="71"/>
    </row>
    <row r="18834" spans="12:12">
      <c r="L18834" s="71"/>
    </row>
    <row r="18835" spans="12:12">
      <c r="L18835" s="71"/>
    </row>
    <row r="18836" spans="12:12">
      <c r="L18836" s="71"/>
    </row>
    <row r="18837" spans="12:12">
      <c r="L18837" s="71"/>
    </row>
    <row r="18838" spans="12:12">
      <c r="L18838" s="71"/>
    </row>
    <row r="18839" spans="12:12">
      <c r="L18839" s="71"/>
    </row>
    <row r="18840" spans="12:12">
      <c r="L18840" s="71"/>
    </row>
    <row r="18841" spans="12:12">
      <c r="L18841" s="71"/>
    </row>
    <row r="18842" spans="12:12">
      <c r="L18842" s="71"/>
    </row>
    <row r="18843" spans="12:12">
      <c r="L18843" s="71"/>
    </row>
    <row r="18844" spans="12:12">
      <c r="L18844" s="71"/>
    </row>
    <row r="18845" spans="12:12">
      <c r="L18845" s="71"/>
    </row>
    <row r="18846" spans="12:12">
      <c r="L18846" s="71"/>
    </row>
    <row r="18847" spans="12:12">
      <c r="L18847" s="71"/>
    </row>
    <row r="18848" spans="12:12">
      <c r="L18848" s="71"/>
    </row>
    <row r="18849" spans="12:12">
      <c r="L18849" s="71"/>
    </row>
    <row r="18850" spans="12:12">
      <c r="L18850" s="71"/>
    </row>
    <row r="18851" spans="12:12">
      <c r="L18851" s="71"/>
    </row>
    <row r="18852" spans="12:12">
      <c r="L18852" s="71"/>
    </row>
    <row r="18853" spans="12:12">
      <c r="L18853" s="71"/>
    </row>
    <row r="18854" spans="12:12">
      <c r="L18854" s="71"/>
    </row>
    <row r="18855" spans="12:12">
      <c r="L18855" s="71"/>
    </row>
    <row r="18856" spans="12:12">
      <c r="L18856" s="71"/>
    </row>
    <row r="18857" spans="12:12">
      <c r="L18857" s="71"/>
    </row>
    <row r="18858" spans="12:12">
      <c r="L18858" s="71"/>
    </row>
    <row r="18859" spans="12:12">
      <c r="L18859" s="71"/>
    </row>
    <row r="18860" spans="12:12">
      <c r="L18860" s="71"/>
    </row>
    <row r="18861" spans="12:12">
      <c r="L18861" s="71"/>
    </row>
    <row r="18862" spans="12:12">
      <c r="L18862" s="71"/>
    </row>
    <row r="18863" spans="12:12">
      <c r="L18863" s="71"/>
    </row>
    <row r="18864" spans="12:12">
      <c r="L18864" s="71"/>
    </row>
    <row r="18865" spans="12:12">
      <c r="L18865" s="71"/>
    </row>
    <row r="18866" spans="12:12">
      <c r="L18866" s="71"/>
    </row>
    <row r="18869" spans="12:12">
      <c r="L18869" s="71"/>
    </row>
    <row r="18870" spans="12:12">
      <c r="L18870" s="71"/>
    </row>
    <row r="18871" spans="12:12">
      <c r="L18871" s="71"/>
    </row>
    <row r="18872" spans="12:12">
      <c r="L18872" s="71"/>
    </row>
    <row r="18873" spans="12:12">
      <c r="L18873" s="71"/>
    </row>
    <row r="18874" spans="12:12">
      <c r="L18874" s="71"/>
    </row>
    <row r="18875" spans="12:12">
      <c r="L18875" s="71"/>
    </row>
    <row r="18876" spans="12:12">
      <c r="L18876" s="71"/>
    </row>
    <row r="18877" spans="12:12">
      <c r="L18877" s="71"/>
    </row>
    <row r="18878" spans="12:12">
      <c r="L18878" s="71"/>
    </row>
    <row r="18879" spans="12:12">
      <c r="L18879" s="71"/>
    </row>
    <row r="18880" spans="12:12">
      <c r="L18880" s="71"/>
    </row>
    <row r="18881" spans="12:12">
      <c r="L18881" s="71"/>
    </row>
    <row r="18882" spans="12:12">
      <c r="L18882" s="71"/>
    </row>
    <row r="18883" spans="12:12">
      <c r="L18883" s="71"/>
    </row>
    <row r="18884" spans="12:12">
      <c r="L18884" s="71"/>
    </row>
    <row r="18885" spans="12:12">
      <c r="L18885" s="71"/>
    </row>
    <row r="18886" spans="12:12">
      <c r="L18886" s="71"/>
    </row>
    <row r="18887" spans="12:12">
      <c r="L18887" s="71"/>
    </row>
    <row r="18888" spans="12:12">
      <c r="L18888" s="71"/>
    </row>
    <row r="18889" spans="12:12">
      <c r="L18889" s="71"/>
    </row>
    <row r="18890" spans="12:12">
      <c r="L18890" s="71"/>
    </row>
    <row r="18891" spans="12:12">
      <c r="L18891" s="71"/>
    </row>
    <row r="18892" spans="12:12">
      <c r="L18892" s="71"/>
    </row>
    <row r="18893" spans="12:12">
      <c r="L18893" s="71"/>
    </row>
    <row r="18894" spans="12:12">
      <c r="L18894" s="71"/>
    </row>
    <row r="18895" spans="12:12">
      <c r="L18895" s="71"/>
    </row>
    <row r="18896" spans="12:12">
      <c r="L18896" s="71"/>
    </row>
    <row r="18897" spans="12:12">
      <c r="L18897" s="71"/>
    </row>
    <row r="18898" spans="12:12">
      <c r="L18898" s="71"/>
    </row>
    <row r="18899" spans="12:12">
      <c r="L18899" s="71"/>
    </row>
    <row r="18900" spans="12:12">
      <c r="L18900" s="71"/>
    </row>
    <row r="18901" spans="12:12">
      <c r="L18901" s="71"/>
    </row>
    <row r="18902" spans="12:12">
      <c r="L18902" s="71"/>
    </row>
    <row r="18903" spans="12:12">
      <c r="L18903" s="71"/>
    </row>
    <row r="18904" spans="12:12">
      <c r="L18904" s="71"/>
    </row>
    <row r="18905" spans="12:12">
      <c r="L18905" s="71"/>
    </row>
    <row r="18906" spans="12:12">
      <c r="L18906" s="71"/>
    </row>
    <row r="18907" spans="12:12">
      <c r="L18907" s="71"/>
    </row>
    <row r="18908" spans="12:12">
      <c r="L18908" s="71"/>
    </row>
    <row r="18909" spans="12:12">
      <c r="L18909" s="71"/>
    </row>
    <row r="18910" spans="12:12">
      <c r="L18910" s="71"/>
    </row>
    <row r="18911" spans="12:12">
      <c r="L18911" s="71"/>
    </row>
    <row r="18912" spans="12:12">
      <c r="L18912" s="71"/>
    </row>
    <row r="18913" spans="12:12">
      <c r="L18913" s="71"/>
    </row>
    <row r="18914" spans="12:12">
      <c r="L18914" s="71"/>
    </row>
    <row r="18915" spans="12:12">
      <c r="L18915" s="71"/>
    </row>
    <row r="18916" spans="12:12">
      <c r="L18916" s="71"/>
    </row>
    <row r="18917" spans="12:12">
      <c r="L18917" s="71"/>
    </row>
    <row r="18918" spans="12:12">
      <c r="L18918" s="71"/>
    </row>
    <row r="18919" spans="12:12">
      <c r="L18919" s="71"/>
    </row>
    <row r="18920" spans="12:12">
      <c r="L18920" s="71"/>
    </row>
    <row r="18921" spans="12:12">
      <c r="L18921" s="71"/>
    </row>
    <row r="18922" spans="12:12">
      <c r="L18922" s="71"/>
    </row>
    <row r="18923" spans="12:12">
      <c r="L18923" s="71"/>
    </row>
    <row r="18924" spans="12:12">
      <c r="L18924" s="71"/>
    </row>
    <row r="18925" spans="12:12">
      <c r="L18925" s="71"/>
    </row>
    <row r="18926" spans="12:12">
      <c r="L18926" s="71"/>
    </row>
    <row r="18927" spans="12:12">
      <c r="L18927" s="71"/>
    </row>
    <row r="18928" spans="12:12">
      <c r="L18928" s="71"/>
    </row>
    <row r="18929" spans="12:12">
      <c r="L18929" s="71"/>
    </row>
    <row r="18930" spans="12:12">
      <c r="L18930" s="71"/>
    </row>
    <row r="18931" spans="12:12">
      <c r="L18931" s="71"/>
    </row>
    <row r="18932" spans="12:12">
      <c r="L18932" s="71"/>
    </row>
    <row r="18933" spans="12:12">
      <c r="L18933" s="71"/>
    </row>
    <row r="18934" spans="12:12">
      <c r="L18934" s="71"/>
    </row>
    <row r="18935" spans="12:12">
      <c r="L18935" s="71"/>
    </row>
    <row r="18936" spans="12:12">
      <c r="L18936" s="71"/>
    </row>
    <row r="18937" spans="12:12">
      <c r="L18937" s="71"/>
    </row>
    <row r="18938" spans="12:12">
      <c r="L18938" s="71"/>
    </row>
    <row r="18939" spans="12:12">
      <c r="L18939" s="71"/>
    </row>
    <row r="18940" spans="12:12">
      <c r="L18940" s="71"/>
    </row>
    <row r="18941" spans="12:12">
      <c r="L18941" s="71"/>
    </row>
    <row r="18942" spans="12:12">
      <c r="L18942" s="71"/>
    </row>
    <row r="18943" spans="12:12">
      <c r="L18943" s="71"/>
    </row>
    <row r="18944" spans="12:12">
      <c r="L18944" s="71"/>
    </row>
    <row r="18945" spans="12:12">
      <c r="L18945" s="71"/>
    </row>
    <row r="18946" spans="12:12">
      <c r="L18946" s="71"/>
    </row>
    <row r="18947" spans="12:12">
      <c r="L18947" s="71"/>
    </row>
    <row r="18948" spans="12:12">
      <c r="L18948" s="71"/>
    </row>
    <row r="18949" spans="12:12">
      <c r="L18949" s="71"/>
    </row>
    <row r="18950" spans="12:12">
      <c r="L18950" s="71"/>
    </row>
    <row r="18951" spans="12:12">
      <c r="L18951" s="71"/>
    </row>
    <row r="18952" spans="12:12">
      <c r="L18952" s="71"/>
    </row>
    <row r="18953" spans="12:12">
      <c r="L18953" s="71"/>
    </row>
    <row r="18954" spans="12:12">
      <c r="L18954" s="71"/>
    </row>
    <row r="18955" spans="12:12">
      <c r="L18955" s="71"/>
    </row>
    <row r="18956" spans="12:12">
      <c r="L18956" s="71"/>
    </row>
    <row r="18957" spans="12:12">
      <c r="L18957" s="71"/>
    </row>
    <row r="18958" spans="12:12">
      <c r="L18958" s="71"/>
    </row>
    <row r="18959" spans="12:12">
      <c r="L18959" s="71"/>
    </row>
    <row r="18960" spans="12:12">
      <c r="L18960" s="71"/>
    </row>
    <row r="18961" spans="12:12">
      <c r="L18961" s="71"/>
    </row>
    <row r="18962" spans="12:12">
      <c r="L18962" s="71"/>
    </row>
    <row r="18963" spans="12:12">
      <c r="L18963" s="71"/>
    </row>
    <row r="18964" spans="12:12">
      <c r="L18964" s="71"/>
    </row>
    <row r="18965" spans="12:12">
      <c r="L18965" s="71"/>
    </row>
    <row r="18966" spans="12:12">
      <c r="L18966" s="71"/>
    </row>
    <row r="18967" spans="12:12">
      <c r="L18967" s="71"/>
    </row>
    <row r="18968" spans="12:12">
      <c r="L18968" s="71"/>
    </row>
    <row r="18969" spans="12:12">
      <c r="L18969" s="71"/>
    </row>
    <row r="18970" spans="12:12">
      <c r="L18970" s="71"/>
    </row>
    <row r="18971" spans="12:12">
      <c r="L18971" s="71"/>
    </row>
    <row r="18972" spans="12:12">
      <c r="L18972" s="71"/>
    </row>
    <row r="18973" spans="12:12">
      <c r="L18973" s="71"/>
    </row>
    <row r="18974" spans="12:12">
      <c r="L18974" s="71"/>
    </row>
    <row r="18975" spans="12:12">
      <c r="L18975" s="71"/>
    </row>
    <row r="18976" spans="12:12">
      <c r="L18976" s="71"/>
    </row>
    <row r="18977" spans="12:12">
      <c r="L18977" s="71"/>
    </row>
    <row r="18978" spans="12:12">
      <c r="L18978" s="71"/>
    </row>
    <row r="18979" spans="12:12">
      <c r="L18979" s="71"/>
    </row>
    <row r="18980" spans="12:12">
      <c r="L18980" s="71"/>
    </row>
    <row r="18981" spans="12:12">
      <c r="L18981" s="71"/>
    </row>
    <row r="18982" spans="12:12">
      <c r="L18982" s="71"/>
    </row>
    <row r="18983" spans="12:12">
      <c r="L18983" s="71"/>
    </row>
    <row r="18984" spans="12:12">
      <c r="L18984" s="71"/>
    </row>
    <row r="18985" spans="12:12">
      <c r="L18985" s="71"/>
    </row>
    <row r="18986" spans="12:12">
      <c r="L18986" s="71"/>
    </row>
    <row r="18987" spans="12:12">
      <c r="L18987" s="71"/>
    </row>
    <row r="18988" spans="12:12">
      <c r="L18988" s="71"/>
    </row>
    <row r="18989" spans="12:12">
      <c r="L18989" s="71"/>
    </row>
    <row r="18990" spans="12:12">
      <c r="L18990" s="71"/>
    </row>
    <row r="18991" spans="12:12">
      <c r="L18991" s="71"/>
    </row>
    <row r="18992" spans="12:12">
      <c r="L18992" s="71"/>
    </row>
    <row r="18993" spans="12:12">
      <c r="L18993" s="71"/>
    </row>
    <row r="18994" spans="12:12">
      <c r="L18994" s="71"/>
    </row>
    <row r="18995" spans="12:12">
      <c r="L18995" s="71"/>
    </row>
    <row r="18996" spans="12:12">
      <c r="L18996" s="71"/>
    </row>
    <row r="18997" spans="12:12">
      <c r="L18997" s="71"/>
    </row>
    <row r="18998" spans="12:12">
      <c r="L18998" s="71"/>
    </row>
    <row r="18999" spans="12:12">
      <c r="L18999" s="71"/>
    </row>
    <row r="19000" spans="12:12">
      <c r="L19000" s="71"/>
    </row>
    <row r="19001" spans="12:12">
      <c r="L19001" s="71"/>
    </row>
    <row r="19002" spans="12:12">
      <c r="L19002" s="71"/>
    </row>
    <row r="19003" spans="12:12">
      <c r="L19003" s="71"/>
    </row>
    <row r="19004" spans="12:12">
      <c r="L19004" s="71"/>
    </row>
    <row r="19005" spans="12:12">
      <c r="L19005" s="71"/>
    </row>
    <row r="19006" spans="12:12">
      <c r="L19006" s="71"/>
    </row>
    <row r="19007" spans="12:12">
      <c r="L19007" s="71"/>
    </row>
    <row r="19008" spans="12:12">
      <c r="L19008" s="71"/>
    </row>
    <row r="19009" spans="12:12">
      <c r="L19009" s="71"/>
    </row>
    <row r="19010" spans="12:12">
      <c r="L19010" s="71"/>
    </row>
    <row r="19011" spans="12:12">
      <c r="L19011" s="71"/>
    </row>
    <row r="19012" spans="12:12">
      <c r="L19012" s="71"/>
    </row>
    <row r="19013" spans="12:12">
      <c r="L19013" s="71"/>
    </row>
    <row r="19014" spans="12:12">
      <c r="L19014" s="71"/>
    </row>
    <row r="19015" spans="12:12">
      <c r="L19015" s="71"/>
    </row>
    <row r="19016" spans="12:12">
      <c r="L19016" s="71"/>
    </row>
    <row r="19017" spans="12:12">
      <c r="L19017" s="71"/>
    </row>
    <row r="19018" spans="12:12">
      <c r="L19018" s="71"/>
    </row>
    <row r="19019" spans="12:12">
      <c r="L19019" s="71"/>
    </row>
    <row r="19020" spans="12:12">
      <c r="L19020" s="71"/>
    </row>
    <row r="19021" spans="12:12">
      <c r="L19021" s="71"/>
    </row>
    <row r="19022" spans="12:12">
      <c r="L19022" s="71"/>
    </row>
    <row r="19023" spans="12:12">
      <c r="L19023" s="71"/>
    </row>
    <row r="19024" spans="12:12">
      <c r="L19024" s="71"/>
    </row>
    <row r="19025" spans="12:12">
      <c r="L19025" s="71"/>
    </row>
    <row r="19026" spans="12:12">
      <c r="L19026" s="71"/>
    </row>
    <row r="19027" spans="12:12">
      <c r="L19027" s="71"/>
    </row>
    <row r="19028" spans="12:12">
      <c r="L19028" s="71"/>
    </row>
    <row r="19029" spans="12:12">
      <c r="L19029" s="71"/>
    </row>
    <row r="19030" spans="12:12">
      <c r="L19030" s="71"/>
    </row>
    <row r="19031" spans="12:12">
      <c r="L19031" s="71"/>
    </row>
    <row r="19032" spans="12:12">
      <c r="L19032" s="71"/>
    </row>
    <row r="19033" spans="12:12">
      <c r="L19033" s="71"/>
    </row>
    <row r="19034" spans="12:12">
      <c r="L19034" s="71"/>
    </row>
    <row r="19035" spans="12:12">
      <c r="L19035" s="71"/>
    </row>
    <row r="19036" spans="12:12">
      <c r="L19036" s="71"/>
    </row>
    <row r="19037" spans="12:12">
      <c r="L19037" s="71"/>
    </row>
    <row r="19038" spans="12:12">
      <c r="L19038" s="71"/>
    </row>
    <row r="19039" spans="12:12">
      <c r="L19039" s="71"/>
    </row>
    <row r="19040" spans="12:12">
      <c r="L19040" s="71"/>
    </row>
    <row r="19041" spans="12:12">
      <c r="L19041" s="71"/>
    </row>
    <row r="19042" spans="12:12">
      <c r="L19042" s="71"/>
    </row>
    <row r="19043" spans="12:12">
      <c r="L19043" s="71"/>
    </row>
    <row r="19044" spans="12:12">
      <c r="L19044" s="71"/>
    </row>
    <row r="19045" spans="12:12">
      <c r="L19045" s="71"/>
    </row>
    <row r="19046" spans="12:12">
      <c r="L19046" s="71"/>
    </row>
    <row r="19047" spans="12:12">
      <c r="L19047" s="71"/>
    </row>
    <row r="19048" spans="12:12">
      <c r="L19048" s="71"/>
    </row>
    <row r="19049" spans="12:12">
      <c r="L19049" s="71"/>
    </row>
    <row r="19050" spans="12:12">
      <c r="L19050" s="71"/>
    </row>
    <row r="19051" spans="12:12">
      <c r="L19051" s="71"/>
    </row>
    <row r="19052" spans="12:12">
      <c r="L19052" s="71"/>
    </row>
    <row r="19053" spans="12:12">
      <c r="L19053" s="71"/>
    </row>
    <row r="19054" spans="12:12">
      <c r="L19054" s="71"/>
    </row>
    <row r="19055" spans="12:12">
      <c r="L19055" s="71"/>
    </row>
    <row r="19056" spans="12:12">
      <c r="L19056" s="71"/>
    </row>
    <row r="19057" spans="12:12">
      <c r="L19057" s="71"/>
    </row>
    <row r="19058" spans="12:12">
      <c r="L19058" s="71"/>
    </row>
    <row r="19059" spans="12:12">
      <c r="L19059" s="71"/>
    </row>
    <row r="19060" spans="12:12">
      <c r="L19060" s="71"/>
    </row>
    <row r="19061" spans="12:12">
      <c r="L19061" s="71"/>
    </row>
    <row r="19062" spans="12:12">
      <c r="L19062" s="71"/>
    </row>
    <row r="19063" spans="12:12">
      <c r="L19063" s="71"/>
    </row>
    <row r="19064" spans="12:12">
      <c r="L19064" s="71"/>
    </row>
    <row r="19065" spans="12:12">
      <c r="L19065" s="71"/>
    </row>
    <row r="19066" spans="12:12">
      <c r="L19066" s="71"/>
    </row>
    <row r="19067" spans="12:12">
      <c r="L19067" s="71"/>
    </row>
    <row r="19068" spans="12:12">
      <c r="L19068" s="71"/>
    </row>
    <row r="19069" spans="12:12">
      <c r="L19069" s="71"/>
    </row>
    <row r="19070" spans="12:12">
      <c r="L19070" s="71"/>
    </row>
    <row r="19071" spans="12:12">
      <c r="L19071" s="71"/>
    </row>
    <row r="19072" spans="12:12">
      <c r="L19072" s="71"/>
    </row>
    <row r="19073" spans="12:12">
      <c r="L19073" s="71"/>
    </row>
    <row r="19074" spans="12:12">
      <c r="L19074" s="71"/>
    </row>
    <row r="19075" spans="12:12">
      <c r="L19075" s="71"/>
    </row>
    <row r="19076" spans="12:12">
      <c r="L19076" s="71"/>
    </row>
    <row r="19077" spans="12:12">
      <c r="L19077" s="71"/>
    </row>
    <row r="19078" spans="12:12">
      <c r="L19078" s="71"/>
    </row>
    <row r="19079" spans="12:12">
      <c r="L19079" s="71"/>
    </row>
    <row r="19080" spans="12:12">
      <c r="L19080" s="71"/>
    </row>
    <row r="19081" spans="12:12">
      <c r="L19081" s="71"/>
    </row>
    <row r="19082" spans="12:12">
      <c r="L19082" s="71"/>
    </row>
    <row r="19083" spans="12:12">
      <c r="L19083" s="71"/>
    </row>
    <row r="19084" spans="12:12">
      <c r="L19084" s="71"/>
    </row>
    <row r="19085" spans="12:12">
      <c r="L19085" s="71"/>
    </row>
    <row r="19086" spans="12:12">
      <c r="L19086" s="71"/>
    </row>
    <row r="19087" spans="12:12">
      <c r="L19087" s="71"/>
    </row>
    <row r="19088" spans="12:12">
      <c r="L19088" s="71"/>
    </row>
    <row r="19089" spans="12:12">
      <c r="L19089" s="71"/>
    </row>
    <row r="19090" spans="12:12">
      <c r="L19090" s="71"/>
    </row>
    <row r="19091" spans="12:12">
      <c r="L19091" s="71"/>
    </row>
    <row r="19092" spans="12:12">
      <c r="L19092" s="71"/>
    </row>
    <row r="19093" spans="12:12">
      <c r="L19093" s="71"/>
    </row>
    <row r="19094" spans="12:12">
      <c r="L19094" s="71"/>
    </row>
    <row r="19095" spans="12:12">
      <c r="L19095" s="71"/>
    </row>
    <row r="19096" spans="12:12">
      <c r="L19096" s="71"/>
    </row>
    <row r="19097" spans="12:12">
      <c r="L19097" s="71"/>
    </row>
    <row r="19098" spans="12:12">
      <c r="L19098" s="71"/>
    </row>
    <row r="19099" spans="12:12">
      <c r="L19099" s="71"/>
    </row>
    <row r="19100" spans="12:12">
      <c r="L19100" s="71"/>
    </row>
    <row r="19101" spans="12:12">
      <c r="L19101" s="71"/>
    </row>
    <row r="19102" spans="12:12">
      <c r="L19102" s="71"/>
    </row>
    <row r="19103" spans="12:12">
      <c r="L19103" s="71"/>
    </row>
    <row r="19104" spans="12:12">
      <c r="L19104" s="71"/>
    </row>
    <row r="19105" spans="12:12">
      <c r="L19105" s="71"/>
    </row>
    <row r="19106" spans="12:12">
      <c r="L19106" s="71"/>
    </row>
    <row r="19107" spans="12:12">
      <c r="L19107" s="71"/>
    </row>
    <row r="19108" spans="12:12">
      <c r="L19108" s="71"/>
    </row>
    <row r="19109" spans="12:12">
      <c r="L19109" s="71"/>
    </row>
    <row r="19110" spans="12:12">
      <c r="L19110" s="71"/>
    </row>
    <row r="19111" spans="12:12">
      <c r="L19111" s="71"/>
    </row>
    <row r="19112" spans="12:12">
      <c r="L19112" s="71"/>
    </row>
    <row r="19113" spans="12:12">
      <c r="L19113" s="71"/>
    </row>
    <row r="19114" spans="12:12">
      <c r="L19114" s="71"/>
    </row>
    <row r="19115" spans="12:12">
      <c r="L19115" s="71"/>
    </row>
    <row r="19116" spans="12:12">
      <c r="L19116" s="71"/>
    </row>
    <row r="19117" spans="12:12">
      <c r="L19117" s="71"/>
    </row>
    <row r="19118" spans="12:12">
      <c r="L19118" s="71"/>
    </row>
    <row r="19119" spans="12:12">
      <c r="L19119" s="71"/>
    </row>
    <row r="19120" spans="12:12">
      <c r="L19120" s="71"/>
    </row>
    <row r="19121" spans="12:12">
      <c r="L19121" s="71"/>
    </row>
    <row r="19122" spans="12:12">
      <c r="L19122" s="71"/>
    </row>
    <row r="19123" spans="12:12">
      <c r="L19123" s="71"/>
    </row>
    <row r="19124" spans="12:12">
      <c r="L19124" s="71"/>
    </row>
    <row r="19125" spans="12:12">
      <c r="L19125" s="71"/>
    </row>
    <row r="19126" spans="12:12">
      <c r="L19126" s="71"/>
    </row>
    <row r="19127" spans="12:12">
      <c r="L19127" s="71"/>
    </row>
    <row r="19128" spans="12:12">
      <c r="L19128" s="71"/>
    </row>
    <row r="19129" spans="12:12">
      <c r="L19129" s="71"/>
    </row>
    <row r="19130" spans="12:12">
      <c r="L19130" s="71"/>
    </row>
    <row r="19131" spans="12:12">
      <c r="L19131" s="71"/>
    </row>
    <row r="19132" spans="12:12">
      <c r="L19132" s="71"/>
    </row>
    <row r="19133" spans="12:12">
      <c r="L19133" s="71"/>
    </row>
    <row r="19134" spans="12:12">
      <c r="L19134" s="71"/>
    </row>
    <row r="19135" spans="12:12">
      <c r="L19135" s="71"/>
    </row>
    <row r="19136" spans="12:12">
      <c r="L19136" s="71"/>
    </row>
    <row r="19137" spans="12:12">
      <c r="L19137" s="71"/>
    </row>
    <row r="19138" spans="12:12">
      <c r="L19138" s="71"/>
    </row>
    <row r="19139" spans="12:12">
      <c r="L19139" s="71"/>
    </row>
    <row r="19140" spans="12:12">
      <c r="L19140" s="71"/>
    </row>
    <row r="19141" spans="12:12">
      <c r="L19141" s="71"/>
    </row>
    <row r="19142" spans="12:12">
      <c r="L19142" s="71"/>
    </row>
    <row r="19143" spans="12:12">
      <c r="L19143" s="71"/>
    </row>
    <row r="19144" spans="12:12">
      <c r="L19144" s="71"/>
    </row>
    <row r="19145" spans="12:12">
      <c r="L19145" s="71"/>
    </row>
    <row r="19146" spans="12:12">
      <c r="L19146" s="71"/>
    </row>
    <row r="19147" spans="12:12">
      <c r="L19147" s="71"/>
    </row>
    <row r="19148" spans="12:12">
      <c r="L19148" s="71"/>
    </row>
    <row r="19149" spans="12:12">
      <c r="L19149" s="71"/>
    </row>
    <row r="19150" spans="12:12">
      <c r="L19150" s="71"/>
    </row>
    <row r="19151" spans="12:12">
      <c r="L19151" s="71"/>
    </row>
    <row r="19152" spans="12:12">
      <c r="L19152" s="71"/>
    </row>
    <row r="19153" spans="12:12">
      <c r="L19153" s="71"/>
    </row>
    <row r="19154" spans="12:12">
      <c r="L19154" s="71"/>
    </row>
    <row r="19155" spans="12:12">
      <c r="L19155" s="71"/>
    </row>
    <row r="19156" spans="12:12">
      <c r="L19156" s="71"/>
    </row>
    <row r="19157" spans="12:12">
      <c r="L19157" s="71"/>
    </row>
    <row r="19158" spans="12:12">
      <c r="L19158" s="71"/>
    </row>
    <row r="19159" spans="12:12">
      <c r="L19159" s="71"/>
    </row>
    <row r="19160" spans="12:12">
      <c r="L19160" s="71"/>
    </row>
    <row r="19161" spans="12:12">
      <c r="L19161" s="71"/>
    </row>
    <row r="19162" spans="12:12">
      <c r="L19162" s="71"/>
    </row>
    <row r="19163" spans="12:12">
      <c r="L19163" s="71"/>
    </row>
    <row r="19164" spans="12:12">
      <c r="L19164" s="71"/>
    </row>
    <row r="19165" spans="12:12">
      <c r="L19165" s="71"/>
    </row>
    <row r="19166" spans="12:12">
      <c r="L19166" s="71"/>
    </row>
    <row r="19167" spans="12:12">
      <c r="L19167" s="71"/>
    </row>
    <row r="19168" spans="12:12">
      <c r="L19168" s="71"/>
    </row>
    <row r="19169" spans="12:12">
      <c r="L19169" s="71"/>
    </row>
    <row r="19170" spans="12:12">
      <c r="L19170" s="71"/>
    </row>
    <row r="19171" spans="12:12">
      <c r="L19171" s="71"/>
    </row>
    <row r="19172" spans="12:12">
      <c r="L19172" s="71"/>
    </row>
    <row r="19173" spans="12:12">
      <c r="L19173" s="71"/>
    </row>
    <row r="19174" spans="12:12">
      <c r="L19174" s="71"/>
    </row>
    <row r="19175" spans="12:12">
      <c r="L19175" s="71"/>
    </row>
    <row r="19176" spans="12:12">
      <c r="L19176" s="71"/>
    </row>
    <row r="19177" spans="12:12">
      <c r="L19177" s="71"/>
    </row>
    <row r="19178" spans="12:12">
      <c r="L19178" s="71"/>
    </row>
    <row r="19179" spans="12:12">
      <c r="L19179" s="71"/>
    </row>
    <row r="19180" spans="12:12">
      <c r="L19180" s="71"/>
    </row>
    <row r="19181" spans="12:12">
      <c r="L19181" s="71"/>
    </row>
    <row r="19182" spans="12:12">
      <c r="L19182" s="71"/>
    </row>
    <row r="19183" spans="12:12">
      <c r="L19183" s="71"/>
    </row>
    <row r="19184" spans="12:12">
      <c r="L19184" s="71"/>
    </row>
    <row r="19185" spans="12:12">
      <c r="L19185" s="71"/>
    </row>
    <row r="19186" spans="12:12">
      <c r="L19186" s="71"/>
    </row>
    <row r="19187" spans="12:12">
      <c r="L19187" s="71"/>
    </row>
    <row r="19188" spans="12:12">
      <c r="L19188" s="71"/>
    </row>
    <row r="19189" spans="12:12">
      <c r="L19189" s="71"/>
    </row>
    <row r="19190" spans="12:12">
      <c r="L19190" s="71"/>
    </row>
    <row r="19191" spans="12:12">
      <c r="L19191" s="71"/>
    </row>
    <row r="19192" spans="12:12">
      <c r="L19192" s="71"/>
    </row>
    <row r="19193" spans="12:12">
      <c r="L19193" s="71"/>
    </row>
    <row r="19194" spans="12:12">
      <c r="L19194" s="71"/>
    </row>
    <row r="19195" spans="12:12">
      <c r="L19195" s="71"/>
    </row>
    <row r="19196" spans="12:12">
      <c r="L19196" s="71"/>
    </row>
    <row r="19197" spans="12:12">
      <c r="L19197" s="71"/>
    </row>
    <row r="19198" spans="12:12">
      <c r="L19198" s="71"/>
    </row>
    <row r="19199" spans="12:12">
      <c r="L19199" s="71"/>
    </row>
    <row r="19200" spans="12:12">
      <c r="L19200" s="71"/>
    </row>
    <row r="19201" spans="12:12">
      <c r="L19201" s="71"/>
    </row>
    <row r="19202" spans="12:12">
      <c r="L19202" s="71"/>
    </row>
    <row r="19203" spans="12:12">
      <c r="L19203" s="71"/>
    </row>
    <row r="19204" spans="12:12">
      <c r="L19204" s="71"/>
    </row>
    <row r="19205" spans="12:12">
      <c r="L19205" s="71"/>
    </row>
    <row r="19206" spans="12:12">
      <c r="L19206" s="71"/>
    </row>
    <row r="19207" spans="12:12">
      <c r="L19207" s="71"/>
    </row>
    <row r="19208" spans="12:12">
      <c r="L19208" s="71"/>
    </row>
    <row r="19209" spans="12:12">
      <c r="L19209" s="71"/>
    </row>
    <row r="19210" spans="12:12">
      <c r="L19210" s="71"/>
    </row>
    <row r="19211" spans="12:12">
      <c r="L19211" s="71"/>
    </row>
    <row r="19212" spans="12:12">
      <c r="L19212" s="71"/>
    </row>
    <row r="19213" spans="12:12">
      <c r="L19213" s="71"/>
    </row>
    <row r="19214" spans="12:12">
      <c r="L19214" s="71"/>
    </row>
    <row r="19215" spans="12:12">
      <c r="L19215" s="71"/>
    </row>
    <row r="19216" spans="12:12">
      <c r="L19216" s="71"/>
    </row>
    <row r="19217" spans="12:12">
      <c r="L19217" s="71"/>
    </row>
    <row r="19218" spans="12:12">
      <c r="L19218" s="71"/>
    </row>
    <row r="19219" spans="12:12">
      <c r="L19219" s="71"/>
    </row>
    <row r="19220" spans="12:12">
      <c r="L19220" s="71"/>
    </row>
    <row r="19221" spans="12:12">
      <c r="L19221" s="71"/>
    </row>
    <row r="19222" spans="12:12">
      <c r="L19222" s="71"/>
    </row>
    <row r="19223" spans="12:12">
      <c r="L19223" s="71"/>
    </row>
    <row r="19224" spans="12:12">
      <c r="L19224" s="71"/>
    </row>
    <row r="19225" spans="12:12">
      <c r="L19225" s="71"/>
    </row>
    <row r="19226" spans="12:12">
      <c r="L19226" s="71"/>
    </row>
    <row r="19227" spans="12:12">
      <c r="L19227" s="71"/>
    </row>
    <row r="19228" spans="12:12">
      <c r="L19228" s="71"/>
    </row>
    <row r="19229" spans="12:12">
      <c r="L19229" s="71"/>
    </row>
    <row r="19230" spans="12:12">
      <c r="L19230" s="71"/>
    </row>
    <row r="19231" spans="12:12">
      <c r="L19231" s="71"/>
    </row>
    <row r="19232" spans="12:12">
      <c r="L19232" s="71"/>
    </row>
    <row r="19233" spans="12:12">
      <c r="L19233" s="71"/>
    </row>
    <row r="19234" spans="12:12">
      <c r="L19234" s="71"/>
    </row>
    <row r="19235" spans="12:12">
      <c r="L19235" s="71"/>
    </row>
    <row r="19236" spans="12:12">
      <c r="L19236" s="71"/>
    </row>
    <row r="19237" spans="12:12">
      <c r="L19237" s="71"/>
    </row>
    <row r="19238" spans="12:12">
      <c r="L19238" s="71"/>
    </row>
    <row r="19239" spans="12:12">
      <c r="L19239" s="71"/>
    </row>
    <row r="19240" spans="12:12">
      <c r="L19240" s="71"/>
    </row>
    <row r="19241" spans="12:12">
      <c r="L19241" s="71"/>
    </row>
    <row r="19242" spans="12:12">
      <c r="L19242" s="71"/>
    </row>
    <row r="19243" spans="12:12">
      <c r="L19243" s="71"/>
    </row>
    <row r="19244" spans="12:12">
      <c r="L19244" s="71"/>
    </row>
    <row r="19245" spans="12:12">
      <c r="L19245" s="71"/>
    </row>
    <row r="19246" spans="12:12">
      <c r="L19246" s="71"/>
    </row>
    <row r="19247" spans="12:12">
      <c r="L19247" s="71"/>
    </row>
    <row r="19248" spans="12:12">
      <c r="L19248" s="71"/>
    </row>
    <row r="19249" spans="12:12">
      <c r="L19249" s="71"/>
    </row>
    <row r="19250" spans="12:12">
      <c r="L19250" s="71"/>
    </row>
    <row r="19251" spans="12:12">
      <c r="L19251" s="71"/>
    </row>
    <row r="19252" spans="12:12">
      <c r="L19252" s="71"/>
    </row>
    <row r="19253" spans="12:12">
      <c r="L19253" s="71"/>
    </row>
    <row r="19254" spans="12:12">
      <c r="L19254" s="71"/>
    </row>
    <row r="19255" spans="12:12">
      <c r="L19255" s="71"/>
    </row>
    <row r="19256" spans="12:12">
      <c r="L19256" s="71"/>
    </row>
    <row r="19257" spans="12:12">
      <c r="L19257" s="71"/>
    </row>
    <row r="19258" spans="12:12">
      <c r="L19258" s="71"/>
    </row>
    <row r="19259" spans="12:12">
      <c r="L19259" s="71"/>
    </row>
    <row r="19260" spans="12:12">
      <c r="L19260" s="71"/>
    </row>
    <row r="19261" spans="12:12">
      <c r="L19261" s="71"/>
    </row>
    <row r="19262" spans="12:12">
      <c r="L19262" s="71"/>
    </row>
    <row r="19263" spans="12:12">
      <c r="L19263" s="71"/>
    </row>
    <row r="19264" spans="12:12">
      <c r="L19264" s="71"/>
    </row>
    <row r="19265" spans="12:12">
      <c r="L19265" s="71"/>
    </row>
    <row r="19266" spans="12:12">
      <c r="L19266" s="71"/>
    </row>
    <row r="19267" spans="12:12">
      <c r="L19267" s="71"/>
    </row>
    <row r="19268" spans="12:12">
      <c r="L19268" s="71"/>
    </row>
    <row r="19269" spans="12:12">
      <c r="L19269" s="71"/>
    </row>
    <row r="19270" spans="12:12">
      <c r="L19270" s="71"/>
    </row>
    <row r="19271" spans="12:12">
      <c r="L19271" s="71"/>
    </row>
    <row r="19272" spans="12:12">
      <c r="L19272" s="71"/>
    </row>
    <row r="19273" spans="12:12">
      <c r="L19273" s="71"/>
    </row>
    <row r="19274" spans="12:12">
      <c r="L19274" s="71"/>
    </row>
    <row r="19275" spans="12:12">
      <c r="L19275" s="71"/>
    </row>
    <row r="19276" spans="12:12">
      <c r="L19276" s="71"/>
    </row>
    <row r="19277" spans="12:12">
      <c r="L19277" s="71"/>
    </row>
    <row r="19278" spans="12:12">
      <c r="L19278" s="71"/>
    </row>
    <row r="19279" spans="12:12">
      <c r="L19279" s="71"/>
    </row>
    <row r="19280" spans="12:12">
      <c r="L19280" s="71"/>
    </row>
    <row r="19281" spans="12:12">
      <c r="L19281" s="71"/>
    </row>
    <row r="19282" spans="12:12">
      <c r="L19282" s="71"/>
    </row>
    <row r="19283" spans="12:12">
      <c r="L19283" s="71"/>
    </row>
    <row r="19284" spans="12:12">
      <c r="L19284" s="71"/>
    </row>
    <row r="19285" spans="12:12">
      <c r="L19285" s="71"/>
    </row>
    <row r="19286" spans="12:12">
      <c r="L19286" s="71"/>
    </row>
    <row r="19287" spans="12:12">
      <c r="L19287" s="71"/>
    </row>
    <row r="19288" spans="12:12">
      <c r="L19288" s="71"/>
    </row>
    <row r="19289" spans="12:12">
      <c r="L19289" s="71"/>
    </row>
    <row r="19290" spans="12:12">
      <c r="L19290" s="71"/>
    </row>
    <row r="19291" spans="12:12">
      <c r="L19291" s="71"/>
    </row>
    <row r="19292" spans="12:12">
      <c r="L19292" s="71"/>
    </row>
    <row r="19293" spans="12:12">
      <c r="L19293" s="71"/>
    </row>
    <row r="19294" spans="12:12">
      <c r="L19294" s="71"/>
    </row>
    <row r="19295" spans="12:12">
      <c r="L19295" s="71"/>
    </row>
    <row r="19296" spans="12:12">
      <c r="L19296" s="71"/>
    </row>
    <row r="19297" spans="12:12">
      <c r="L19297" s="71"/>
    </row>
    <row r="19298" spans="12:12">
      <c r="L19298" s="71"/>
    </row>
    <row r="19299" spans="12:12">
      <c r="L19299" s="71"/>
    </row>
    <row r="19300" spans="12:12">
      <c r="L19300" s="71"/>
    </row>
    <row r="19301" spans="12:12">
      <c r="L19301" s="71"/>
    </row>
    <row r="19302" spans="12:12">
      <c r="L19302" s="71"/>
    </row>
    <row r="19303" spans="12:12">
      <c r="L19303" s="71"/>
    </row>
    <row r="19304" spans="12:12">
      <c r="L19304" s="71"/>
    </row>
    <row r="19305" spans="12:12">
      <c r="L19305" s="71"/>
    </row>
    <row r="19306" spans="12:12">
      <c r="L19306" s="71"/>
    </row>
    <row r="19307" spans="12:12">
      <c r="L19307" s="71"/>
    </row>
    <row r="19308" spans="12:12">
      <c r="L19308" s="71"/>
    </row>
    <row r="19309" spans="12:12">
      <c r="L19309" s="71"/>
    </row>
    <row r="19310" spans="12:12">
      <c r="L19310" s="71"/>
    </row>
    <row r="19311" spans="12:12">
      <c r="L19311" s="71"/>
    </row>
    <row r="19312" spans="12:12">
      <c r="L19312" s="71"/>
    </row>
    <row r="19313" spans="12:12">
      <c r="L19313" s="71"/>
    </row>
    <row r="19314" spans="12:12">
      <c r="L19314" s="71"/>
    </row>
    <row r="19315" spans="12:12">
      <c r="L19315" s="71"/>
    </row>
    <row r="19316" spans="12:12">
      <c r="L19316" s="71"/>
    </row>
    <row r="19317" spans="12:12">
      <c r="L19317" s="71"/>
    </row>
    <row r="19318" spans="12:12">
      <c r="L19318" s="71"/>
    </row>
    <row r="19319" spans="12:12">
      <c r="L19319" s="71"/>
    </row>
    <row r="19320" spans="12:12">
      <c r="L19320" s="71"/>
    </row>
    <row r="19321" spans="12:12">
      <c r="L19321" s="71"/>
    </row>
    <row r="19322" spans="12:12">
      <c r="L19322" s="71"/>
    </row>
    <row r="19323" spans="12:12">
      <c r="L19323" s="71"/>
    </row>
    <row r="19324" spans="12:12">
      <c r="L19324" s="71"/>
    </row>
    <row r="19325" spans="12:12">
      <c r="L19325" s="71"/>
    </row>
    <row r="19326" spans="12:12">
      <c r="L19326" s="71"/>
    </row>
    <row r="19327" spans="12:12">
      <c r="L19327" s="71"/>
    </row>
    <row r="19328" spans="12:12">
      <c r="L19328" s="71"/>
    </row>
    <row r="19329" spans="12:12">
      <c r="L19329" s="71"/>
    </row>
    <row r="19330" spans="12:12">
      <c r="L19330" s="71"/>
    </row>
    <row r="19331" spans="12:12">
      <c r="L19331" s="71"/>
    </row>
    <row r="19332" spans="12:12">
      <c r="L19332" s="71"/>
    </row>
    <row r="19333" spans="12:12">
      <c r="L19333" s="71"/>
    </row>
    <row r="19334" spans="12:12">
      <c r="L19334" s="71"/>
    </row>
    <row r="19335" spans="12:12">
      <c r="L19335" s="71"/>
    </row>
    <row r="19336" spans="12:12">
      <c r="L19336" s="71"/>
    </row>
    <row r="19337" spans="12:12">
      <c r="L19337" s="71"/>
    </row>
    <row r="19338" spans="12:12">
      <c r="L19338" s="71"/>
    </row>
    <row r="19339" spans="12:12">
      <c r="L19339" s="71"/>
    </row>
    <row r="19340" spans="12:12">
      <c r="L19340" s="71"/>
    </row>
    <row r="19341" spans="12:12">
      <c r="L19341" s="71"/>
    </row>
    <row r="19342" spans="12:12">
      <c r="L19342" s="71"/>
    </row>
    <row r="19343" spans="12:12">
      <c r="L19343" s="71"/>
    </row>
    <row r="19344" spans="12:12">
      <c r="L19344" s="71"/>
    </row>
    <row r="19345" spans="12:12">
      <c r="L19345" s="71"/>
    </row>
    <row r="19346" spans="12:12">
      <c r="L19346" s="71"/>
    </row>
    <row r="19347" spans="12:12">
      <c r="L19347" s="71"/>
    </row>
    <row r="19348" spans="12:12">
      <c r="L19348" s="71"/>
    </row>
    <row r="19349" spans="12:12">
      <c r="L19349" s="71"/>
    </row>
    <row r="19350" spans="12:12">
      <c r="L19350" s="71"/>
    </row>
    <row r="19351" spans="12:12">
      <c r="L19351" s="71"/>
    </row>
    <row r="19352" spans="12:12">
      <c r="L19352" s="71"/>
    </row>
    <row r="19353" spans="12:12">
      <c r="L19353" s="71"/>
    </row>
    <row r="19354" spans="12:12">
      <c r="L19354" s="71"/>
    </row>
    <row r="19355" spans="12:12">
      <c r="L19355" s="71"/>
    </row>
    <row r="19356" spans="12:12">
      <c r="L19356" s="71"/>
    </row>
    <row r="19357" spans="12:12">
      <c r="L19357" s="71"/>
    </row>
    <row r="19358" spans="12:12">
      <c r="L19358" s="71"/>
    </row>
    <row r="19359" spans="12:12">
      <c r="L19359" s="71"/>
    </row>
    <row r="19360" spans="12:12">
      <c r="L19360" s="71"/>
    </row>
    <row r="19361" spans="12:12">
      <c r="L19361" s="71"/>
    </row>
    <row r="19362" spans="12:12">
      <c r="L19362" s="71"/>
    </row>
    <row r="19363" spans="12:12">
      <c r="L19363" s="71"/>
    </row>
    <row r="19364" spans="12:12">
      <c r="L19364" s="71"/>
    </row>
    <row r="19365" spans="12:12">
      <c r="L19365" s="71"/>
    </row>
    <row r="19366" spans="12:12">
      <c r="L19366" s="71"/>
    </row>
    <row r="19367" spans="12:12">
      <c r="L19367" s="71"/>
    </row>
    <row r="19368" spans="12:12">
      <c r="L19368" s="71"/>
    </row>
    <row r="19369" spans="12:12">
      <c r="L19369" s="71"/>
    </row>
    <row r="19370" spans="12:12">
      <c r="L19370" s="71"/>
    </row>
    <row r="19371" spans="12:12">
      <c r="L19371" s="71"/>
    </row>
    <row r="19372" spans="12:12">
      <c r="L19372" s="71"/>
    </row>
    <row r="19373" spans="12:12">
      <c r="L19373" s="71"/>
    </row>
    <row r="19374" spans="12:12">
      <c r="L19374" s="71"/>
    </row>
    <row r="19375" spans="12:12">
      <c r="L19375" s="71"/>
    </row>
    <row r="19376" spans="12:12">
      <c r="L19376" s="71"/>
    </row>
    <row r="19377" spans="12:12">
      <c r="L19377" s="71"/>
    </row>
    <row r="19378" spans="12:12">
      <c r="L19378" s="71"/>
    </row>
    <row r="19379" spans="12:12">
      <c r="L19379" s="71"/>
    </row>
    <row r="19380" spans="12:12">
      <c r="L19380" s="71"/>
    </row>
    <row r="19381" spans="12:12">
      <c r="L19381" s="71"/>
    </row>
    <row r="19382" spans="12:12">
      <c r="L19382" s="71"/>
    </row>
    <row r="19383" spans="12:12">
      <c r="L19383" s="71"/>
    </row>
    <row r="19384" spans="12:12">
      <c r="L19384" s="71"/>
    </row>
    <row r="19385" spans="12:12">
      <c r="L19385" s="71"/>
    </row>
    <row r="19386" spans="12:12">
      <c r="L19386" s="71"/>
    </row>
    <row r="19387" spans="12:12">
      <c r="L19387" s="71"/>
    </row>
    <row r="19388" spans="12:12">
      <c r="L19388" s="71"/>
    </row>
    <row r="19389" spans="12:12">
      <c r="L19389" s="71"/>
    </row>
    <row r="19390" spans="12:12">
      <c r="L19390" s="71"/>
    </row>
    <row r="19391" spans="12:12">
      <c r="L19391" s="71"/>
    </row>
    <row r="19392" spans="12:12">
      <c r="L19392" s="71"/>
    </row>
    <row r="19393" spans="12:12">
      <c r="L19393" s="71"/>
    </row>
    <row r="19394" spans="12:12">
      <c r="L19394" s="71"/>
    </row>
    <row r="19395" spans="12:12">
      <c r="L19395" s="71"/>
    </row>
    <row r="19396" spans="12:12">
      <c r="L19396" s="71"/>
    </row>
    <row r="19397" spans="12:12">
      <c r="L19397" s="71"/>
    </row>
    <row r="19398" spans="12:12">
      <c r="L19398" s="71"/>
    </row>
    <row r="19399" spans="12:12">
      <c r="L19399" s="71"/>
    </row>
    <row r="19400" spans="12:12">
      <c r="L19400" s="71"/>
    </row>
    <row r="19401" spans="12:12">
      <c r="L19401" s="71"/>
    </row>
    <row r="19402" spans="12:12">
      <c r="L19402" s="71"/>
    </row>
    <row r="19403" spans="12:12">
      <c r="L19403" s="71"/>
    </row>
    <row r="19404" spans="12:12">
      <c r="L19404" s="71"/>
    </row>
    <row r="19405" spans="12:12">
      <c r="L19405" s="71"/>
    </row>
    <row r="19406" spans="12:12">
      <c r="L19406" s="71"/>
    </row>
    <row r="19407" spans="12:12">
      <c r="L19407" s="71"/>
    </row>
    <row r="19408" spans="12:12">
      <c r="L19408" s="71"/>
    </row>
    <row r="19409" spans="12:12">
      <c r="L19409" s="71"/>
    </row>
    <row r="19410" spans="12:12">
      <c r="L19410" s="71"/>
    </row>
    <row r="19411" spans="12:12">
      <c r="L19411" s="71"/>
    </row>
    <row r="19412" spans="12:12">
      <c r="L19412" s="71"/>
    </row>
    <row r="19413" spans="12:12">
      <c r="L19413" s="71"/>
    </row>
    <row r="19414" spans="12:12">
      <c r="L19414" s="71"/>
    </row>
    <row r="19415" spans="12:12">
      <c r="L19415" s="71"/>
    </row>
    <row r="19416" spans="12:12">
      <c r="L19416" s="71"/>
    </row>
    <row r="19417" spans="12:12">
      <c r="L19417" s="71"/>
    </row>
    <row r="19418" spans="12:12">
      <c r="L19418" s="71"/>
    </row>
    <row r="19419" spans="12:12">
      <c r="L19419" s="71"/>
    </row>
    <row r="19420" spans="12:12">
      <c r="L19420" s="71"/>
    </row>
    <row r="19421" spans="12:12">
      <c r="L19421" s="71"/>
    </row>
    <row r="19422" spans="12:12">
      <c r="L19422" s="71"/>
    </row>
    <row r="19423" spans="12:12">
      <c r="L19423" s="71"/>
    </row>
    <row r="19424" spans="12:12">
      <c r="L19424" s="71"/>
    </row>
    <row r="19425" spans="12:12">
      <c r="L19425" s="71"/>
    </row>
    <row r="19426" spans="12:12">
      <c r="L19426" s="71"/>
    </row>
    <row r="19427" spans="12:12">
      <c r="L19427" s="71"/>
    </row>
    <row r="19428" spans="12:12">
      <c r="L19428" s="71"/>
    </row>
    <row r="19429" spans="12:12">
      <c r="L19429" s="71"/>
    </row>
    <row r="19430" spans="12:12">
      <c r="L19430" s="71"/>
    </row>
    <row r="19431" spans="12:12">
      <c r="L19431" s="71"/>
    </row>
    <row r="19432" spans="12:12">
      <c r="L19432" s="71"/>
    </row>
    <row r="19433" spans="12:12">
      <c r="L19433" s="71"/>
    </row>
    <row r="19434" spans="12:12">
      <c r="L19434" s="71"/>
    </row>
    <row r="19435" spans="12:12">
      <c r="L19435" s="71"/>
    </row>
    <row r="19436" spans="12:12">
      <c r="L19436" s="71"/>
    </row>
    <row r="19437" spans="12:12">
      <c r="L19437" s="71"/>
    </row>
    <row r="19438" spans="12:12">
      <c r="L19438" s="71"/>
    </row>
    <row r="19439" spans="12:12">
      <c r="L19439" s="71"/>
    </row>
    <row r="19440" spans="12:12">
      <c r="L19440" s="71"/>
    </row>
    <row r="19441" spans="12:12">
      <c r="L19441" s="71"/>
    </row>
    <row r="19442" spans="12:12">
      <c r="L19442" s="71"/>
    </row>
    <row r="19443" spans="12:12">
      <c r="L19443" s="71"/>
    </row>
    <row r="19444" spans="12:12">
      <c r="L19444" s="71"/>
    </row>
    <row r="19445" spans="12:12">
      <c r="L19445" s="71"/>
    </row>
    <row r="19446" spans="12:12">
      <c r="L19446" s="71"/>
    </row>
    <row r="19447" spans="12:12">
      <c r="L19447" s="71"/>
    </row>
    <row r="19448" spans="12:12">
      <c r="L19448" s="71"/>
    </row>
    <row r="19449" spans="12:12">
      <c r="L19449" s="71"/>
    </row>
    <row r="19450" spans="12:12">
      <c r="L19450" s="71"/>
    </row>
    <row r="19451" spans="12:12">
      <c r="L19451" s="71"/>
    </row>
    <row r="19452" spans="12:12">
      <c r="L19452" s="71"/>
    </row>
    <row r="19453" spans="12:12">
      <c r="L19453" s="71"/>
    </row>
    <row r="19454" spans="12:12">
      <c r="L19454" s="71"/>
    </row>
    <row r="19455" spans="12:12">
      <c r="L19455" s="71"/>
    </row>
    <row r="19456" spans="12:12">
      <c r="L19456" s="71"/>
    </row>
    <row r="19457" spans="12:12">
      <c r="L19457" s="71"/>
    </row>
    <row r="19458" spans="12:12">
      <c r="L19458" s="71"/>
    </row>
    <row r="19459" spans="12:12">
      <c r="L19459" s="71"/>
    </row>
    <row r="19460" spans="12:12">
      <c r="L19460" s="71"/>
    </row>
    <row r="19461" spans="12:12">
      <c r="L19461" s="71"/>
    </row>
    <row r="19462" spans="12:12">
      <c r="L19462" s="71"/>
    </row>
    <row r="19463" spans="12:12">
      <c r="L19463" s="71"/>
    </row>
    <row r="19464" spans="12:12">
      <c r="L19464" s="71"/>
    </row>
    <row r="19465" spans="12:12">
      <c r="L19465" s="71"/>
    </row>
    <row r="19466" spans="12:12">
      <c r="L19466" s="71"/>
    </row>
    <row r="19467" spans="12:12">
      <c r="L19467" s="71"/>
    </row>
    <row r="19468" spans="12:12">
      <c r="L19468" s="71"/>
    </row>
    <row r="19469" spans="12:12">
      <c r="L19469" s="71"/>
    </row>
    <row r="19470" spans="12:12">
      <c r="L19470" s="71"/>
    </row>
    <row r="19471" spans="12:12">
      <c r="L19471" s="71"/>
    </row>
    <row r="19472" spans="12:12">
      <c r="L19472" s="71"/>
    </row>
    <row r="19473" spans="12:12">
      <c r="L19473" s="71"/>
    </row>
    <row r="19474" spans="12:12">
      <c r="L19474" s="71"/>
    </row>
    <row r="19475" spans="12:12">
      <c r="L19475" s="71"/>
    </row>
    <row r="19476" spans="12:12">
      <c r="L19476" s="71"/>
    </row>
    <row r="19477" spans="12:12">
      <c r="L19477" s="71"/>
    </row>
    <row r="19478" spans="12:12">
      <c r="L19478" s="71"/>
    </row>
    <row r="19479" spans="12:12">
      <c r="L19479" s="71"/>
    </row>
    <row r="19480" spans="12:12">
      <c r="L19480" s="71"/>
    </row>
    <row r="19481" spans="12:12">
      <c r="L19481" s="71"/>
    </row>
    <row r="19482" spans="12:12">
      <c r="L19482" s="71"/>
    </row>
    <row r="19483" spans="12:12">
      <c r="L19483" s="71"/>
    </row>
    <row r="19484" spans="12:12">
      <c r="L19484" s="71"/>
    </row>
    <row r="19485" spans="12:12">
      <c r="L19485" s="71"/>
    </row>
    <row r="19486" spans="12:12">
      <c r="L19486" s="71"/>
    </row>
    <row r="19487" spans="12:12">
      <c r="L19487" s="71"/>
    </row>
    <row r="19488" spans="12:12">
      <c r="L19488" s="71"/>
    </row>
    <row r="19489" spans="12:12">
      <c r="L19489" s="71"/>
    </row>
    <row r="19490" spans="12:12">
      <c r="L19490" s="71"/>
    </row>
    <row r="19491" spans="12:12">
      <c r="L19491" s="71"/>
    </row>
    <row r="19492" spans="12:12">
      <c r="L19492" s="71"/>
    </row>
    <row r="19493" spans="12:12">
      <c r="L19493" s="71"/>
    </row>
    <row r="19494" spans="12:12">
      <c r="L19494" s="71"/>
    </row>
    <row r="19495" spans="12:12">
      <c r="L19495" s="71"/>
    </row>
    <row r="19496" spans="12:12">
      <c r="L19496" s="71"/>
    </row>
    <row r="19497" spans="12:12">
      <c r="L19497" s="71"/>
    </row>
    <row r="19498" spans="12:12">
      <c r="L19498" s="71"/>
    </row>
    <row r="19499" spans="12:12">
      <c r="L19499" s="71"/>
    </row>
    <row r="19500" spans="12:12">
      <c r="L19500" s="71"/>
    </row>
    <row r="19501" spans="12:12">
      <c r="L19501" s="71"/>
    </row>
    <row r="19502" spans="12:12">
      <c r="L19502" s="71"/>
    </row>
    <row r="19503" spans="12:12">
      <c r="L19503" s="71"/>
    </row>
    <row r="19504" spans="12:12">
      <c r="L19504" s="71"/>
    </row>
    <row r="19505" spans="12:12">
      <c r="L19505" s="71"/>
    </row>
    <row r="19506" spans="12:12">
      <c r="L19506" s="71"/>
    </row>
    <row r="19507" spans="12:12">
      <c r="L19507" s="71"/>
    </row>
    <row r="19508" spans="12:12">
      <c r="L19508" s="71"/>
    </row>
    <row r="19509" spans="12:12">
      <c r="L19509" s="71"/>
    </row>
    <row r="19510" spans="12:12">
      <c r="L19510" s="71"/>
    </row>
    <row r="19511" spans="12:12">
      <c r="L19511" s="71"/>
    </row>
    <row r="19512" spans="12:12">
      <c r="L19512" s="71"/>
    </row>
    <row r="19513" spans="12:12">
      <c r="L19513" s="71"/>
    </row>
    <row r="19514" spans="12:12">
      <c r="L19514" s="71"/>
    </row>
    <row r="19515" spans="12:12">
      <c r="L19515" s="71"/>
    </row>
    <row r="19516" spans="12:12">
      <c r="L19516" s="71"/>
    </row>
    <row r="19517" spans="12:12">
      <c r="L19517" s="71"/>
    </row>
    <row r="19518" spans="12:12">
      <c r="L19518" s="71"/>
    </row>
    <row r="19519" spans="12:12">
      <c r="L19519" s="71"/>
    </row>
    <row r="19520" spans="12:12">
      <c r="L19520" s="71"/>
    </row>
    <row r="19521" spans="12:12">
      <c r="L19521" s="71"/>
    </row>
    <row r="19522" spans="12:12">
      <c r="L19522" s="71"/>
    </row>
    <row r="19523" spans="12:12">
      <c r="L19523" s="71"/>
    </row>
    <row r="19524" spans="12:12">
      <c r="L19524" s="71"/>
    </row>
    <row r="19525" spans="12:12">
      <c r="L19525" s="71"/>
    </row>
    <row r="19526" spans="12:12">
      <c r="L19526" s="71"/>
    </row>
    <row r="19527" spans="12:12">
      <c r="L19527" s="71"/>
    </row>
    <row r="19528" spans="12:12">
      <c r="L19528" s="71"/>
    </row>
    <row r="19529" spans="12:12">
      <c r="L19529" s="71"/>
    </row>
    <row r="19530" spans="12:12">
      <c r="L19530" s="71"/>
    </row>
    <row r="19531" spans="12:12">
      <c r="L19531" s="71"/>
    </row>
    <row r="19532" spans="12:12">
      <c r="L19532" s="71"/>
    </row>
    <row r="19533" spans="12:12">
      <c r="L19533" s="71"/>
    </row>
    <row r="19534" spans="12:12">
      <c r="L19534" s="71"/>
    </row>
    <row r="19535" spans="12:12">
      <c r="L19535" s="71"/>
    </row>
    <row r="19536" spans="12:12">
      <c r="L19536" s="71"/>
    </row>
    <row r="19537" spans="12:12">
      <c r="L19537" s="71"/>
    </row>
    <row r="19538" spans="12:12">
      <c r="L19538" s="71"/>
    </row>
    <row r="19539" spans="12:12">
      <c r="L19539" s="71"/>
    </row>
    <row r="19540" spans="12:12">
      <c r="L19540" s="71"/>
    </row>
    <row r="19541" spans="12:12">
      <c r="L19541" s="71"/>
    </row>
    <row r="19542" spans="12:12">
      <c r="L19542" s="71"/>
    </row>
    <row r="19543" spans="12:12">
      <c r="L19543" s="71"/>
    </row>
    <row r="19544" spans="12:12">
      <c r="L19544" s="71"/>
    </row>
    <row r="19545" spans="12:12">
      <c r="L19545" s="71"/>
    </row>
    <row r="19546" spans="12:12">
      <c r="L19546" s="71"/>
    </row>
    <row r="19547" spans="12:12">
      <c r="L19547" s="71"/>
    </row>
    <row r="19548" spans="12:12">
      <c r="L19548" s="71"/>
    </row>
    <row r="19549" spans="12:12">
      <c r="L19549" s="71"/>
    </row>
    <row r="19550" spans="12:12">
      <c r="L19550" s="71"/>
    </row>
    <row r="19551" spans="12:12">
      <c r="L19551" s="71"/>
    </row>
    <row r="19552" spans="12:12">
      <c r="L19552" s="71"/>
    </row>
    <row r="19553" spans="12:12">
      <c r="L19553" s="71"/>
    </row>
    <row r="19554" spans="12:12">
      <c r="L19554" s="71"/>
    </row>
    <row r="19555" spans="12:12">
      <c r="L19555" s="71"/>
    </row>
    <row r="19556" spans="12:12">
      <c r="L19556" s="71"/>
    </row>
    <row r="19557" spans="12:12">
      <c r="L19557" s="71"/>
    </row>
    <row r="19558" spans="12:12">
      <c r="L19558" s="71"/>
    </row>
    <row r="19559" spans="12:12">
      <c r="L19559" s="71"/>
    </row>
    <row r="19560" spans="12:12">
      <c r="L19560" s="71"/>
    </row>
    <row r="19561" spans="12:12">
      <c r="L19561" s="71"/>
    </row>
    <row r="19562" spans="12:12">
      <c r="L19562" s="71"/>
    </row>
    <row r="19563" spans="12:12">
      <c r="L19563" s="71"/>
    </row>
    <row r="19564" spans="12:12">
      <c r="L19564" s="71"/>
    </row>
    <row r="19565" spans="12:12">
      <c r="L19565" s="71"/>
    </row>
    <row r="19566" spans="12:12">
      <c r="L19566" s="71"/>
    </row>
    <row r="19567" spans="12:12">
      <c r="L19567" s="71"/>
    </row>
    <row r="19568" spans="12:12">
      <c r="L19568" s="71"/>
    </row>
    <row r="19569" spans="12:12">
      <c r="L19569" s="71"/>
    </row>
    <row r="19570" spans="12:12">
      <c r="L19570" s="71"/>
    </row>
    <row r="19571" spans="12:12">
      <c r="L19571" s="71"/>
    </row>
    <row r="19572" spans="12:12">
      <c r="L19572" s="71"/>
    </row>
    <row r="19573" spans="12:12">
      <c r="L19573" s="71"/>
    </row>
    <row r="19574" spans="12:12">
      <c r="L19574" s="71"/>
    </row>
    <row r="19575" spans="12:12">
      <c r="L19575" s="71"/>
    </row>
    <row r="19576" spans="12:12">
      <c r="L19576" s="71"/>
    </row>
    <row r="19577" spans="12:12">
      <c r="L19577" s="71"/>
    </row>
    <row r="19578" spans="12:12">
      <c r="L19578" s="71"/>
    </row>
    <row r="19579" spans="12:12">
      <c r="L19579" s="71"/>
    </row>
    <row r="19580" spans="12:12">
      <c r="L19580" s="71"/>
    </row>
    <row r="19581" spans="12:12">
      <c r="L19581" s="71"/>
    </row>
    <row r="19582" spans="12:12">
      <c r="L19582" s="71"/>
    </row>
    <row r="19583" spans="12:12">
      <c r="L19583" s="71"/>
    </row>
    <row r="19584" spans="12:12">
      <c r="L19584" s="71"/>
    </row>
    <row r="19585" spans="12:12">
      <c r="L19585" s="71"/>
    </row>
    <row r="19586" spans="12:12">
      <c r="L19586" s="71"/>
    </row>
    <row r="19587" spans="12:12">
      <c r="L19587" s="71"/>
    </row>
    <row r="19588" spans="12:12">
      <c r="L19588" s="71"/>
    </row>
    <row r="19589" spans="12:12">
      <c r="L19589" s="71"/>
    </row>
    <row r="19590" spans="12:12">
      <c r="L19590" s="71"/>
    </row>
    <row r="19591" spans="12:12">
      <c r="L19591" s="71"/>
    </row>
    <row r="19592" spans="12:12">
      <c r="L19592" s="71"/>
    </row>
    <row r="19593" spans="12:12">
      <c r="L19593" s="71"/>
    </row>
    <row r="19594" spans="12:12">
      <c r="L19594" s="71"/>
    </row>
    <row r="19595" spans="12:12">
      <c r="L19595" s="71"/>
    </row>
    <row r="19596" spans="12:12">
      <c r="L19596" s="71"/>
    </row>
    <row r="19597" spans="12:12">
      <c r="L19597" s="71"/>
    </row>
    <row r="19598" spans="12:12">
      <c r="L19598" s="71"/>
    </row>
    <row r="19599" spans="12:12">
      <c r="L19599" s="71"/>
    </row>
    <row r="19600" spans="12:12">
      <c r="L19600" s="71"/>
    </row>
    <row r="19601" spans="12:12">
      <c r="L19601" s="71"/>
    </row>
    <row r="19602" spans="12:12">
      <c r="L19602" s="71"/>
    </row>
    <row r="19603" spans="12:12">
      <c r="L19603" s="71"/>
    </row>
    <row r="19604" spans="12:12">
      <c r="L19604" s="71"/>
    </row>
    <row r="19605" spans="12:12">
      <c r="L19605" s="71"/>
    </row>
    <row r="19606" spans="12:12">
      <c r="L19606" s="71"/>
    </row>
    <row r="19607" spans="12:12">
      <c r="L19607" s="71"/>
    </row>
    <row r="19608" spans="12:12">
      <c r="L19608" s="71"/>
    </row>
    <row r="19609" spans="12:12">
      <c r="L19609" s="71"/>
    </row>
    <row r="19610" spans="12:12">
      <c r="L19610" s="71"/>
    </row>
    <row r="19611" spans="12:12">
      <c r="L19611" s="71"/>
    </row>
    <row r="19612" spans="12:12">
      <c r="L19612" s="71"/>
    </row>
    <row r="19613" spans="12:12">
      <c r="L19613" s="71"/>
    </row>
    <row r="19614" spans="12:12">
      <c r="L19614" s="71"/>
    </row>
    <row r="19615" spans="12:12">
      <c r="L19615" s="71"/>
    </row>
    <row r="19616" spans="12:12">
      <c r="L19616" s="71"/>
    </row>
    <row r="19617" spans="12:12">
      <c r="L19617" s="71"/>
    </row>
    <row r="19618" spans="12:12">
      <c r="L19618" s="71"/>
    </row>
    <row r="19619" spans="12:12">
      <c r="L19619" s="71"/>
    </row>
    <row r="19620" spans="12:12">
      <c r="L19620" s="71"/>
    </row>
    <row r="19621" spans="12:12">
      <c r="L19621" s="71"/>
    </row>
    <row r="19622" spans="12:12">
      <c r="L19622" s="71"/>
    </row>
    <row r="19623" spans="12:12">
      <c r="L19623" s="71"/>
    </row>
    <row r="19624" spans="12:12">
      <c r="L19624" s="71"/>
    </row>
    <row r="19625" spans="12:12">
      <c r="L19625" s="71"/>
    </row>
    <row r="19626" spans="12:12">
      <c r="L19626" s="71"/>
    </row>
    <row r="19627" spans="12:12">
      <c r="L19627" s="71"/>
    </row>
    <row r="19628" spans="12:12">
      <c r="L19628" s="71"/>
    </row>
    <row r="19629" spans="12:12">
      <c r="L19629" s="71"/>
    </row>
    <row r="19630" spans="12:12">
      <c r="L19630" s="71"/>
    </row>
    <row r="19631" spans="12:12">
      <c r="L19631" s="71"/>
    </row>
    <row r="19632" spans="12:12">
      <c r="L19632" s="71"/>
    </row>
    <row r="19633" spans="12:12">
      <c r="L19633" s="71"/>
    </row>
    <row r="19634" spans="12:12">
      <c r="L19634" s="71"/>
    </row>
    <row r="19635" spans="12:12">
      <c r="L19635" s="71"/>
    </row>
    <row r="19636" spans="12:12">
      <c r="L19636" s="71"/>
    </row>
    <row r="19637" spans="12:12">
      <c r="L19637" s="71"/>
    </row>
    <row r="19638" spans="12:12">
      <c r="L19638" s="71"/>
    </row>
    <row r="19639" spans="12:12">
      <c r="L19639" s="71"/>
    </row>
    <row r="19640" spans="12:12">
      <c r="L19640" s="71"/>
    </row>
    <row r="19641" spans="12:12">
      <c r="L19641" s="71"/>
    </row>
    <row r="19642" spans="12:12">
      <c r="L19642" s="71"/>
    </row>
    <row r="19643" spans="12:12">
      <c r="L19643" s="71"/>
    </row>
    <row r="19644" spans="12:12">
      <c r="L19644" s="71"/>
    </row>
    <row r="19645" spans="12:12">
      <c r="L19645" s="71"/>
    </row>
    <row r="19646" spans="12:12">
      <c r="L19646" s="71"/>
    </row>
    <row r="19647" spans="12:12">
      <c r="L19647" s="71"/>
    </row>
    <row r="19648" spans="12:12">
      <c r="L19648" s="71"/>
    </row>
    <row r="19649" spans="12:12">
      <c r="L19649" s="71"/>
    </row>
    <row r="19650" spans="12:12">
      <c r="L19650" s="71"/>
    </row>
    <row r="19651" spans="12:12">
      <c r="L19651" s="71"/>
    </row>
    <row r="19652" spans="12:12">
      <c r="L19652" s="71"/>
    </row>
    <row r="19653" spans="12:12">
      <c r="L19653" s="71"/>
    </row>
    <row r="19654" spans="12:12">
      <c r="L19654" s="71"/>
    </row>
    <row r="19655" spans="12:12">
      <c r="L19655" s="71"/>
    </row>
    <row r="19656" spans="12:12">
      <c r="L19656" s="71"/>
    </row>
    <row r="19657" spans="12:12">
      <c r="L19657" s="71"/>
    </row>
    <row r="19658" spans="12:12">
      <c r="L19658" s="71"/>
    </row>
    <row r="19659" spans="12:12">
      <c r="L19659" s="71"/>
    </row>
    <row r="19660" spans="12:12">
      <c r="L19660" s="71"/>
    </row>
    <row r="19661" spans="12:12">
      <c r="L19661" s="71"/>
    </row>
    <row r="19662" spans="12:12">
      <c r="L19662" s="71"/>
    </row>
    <row r="19663" spans="12:12">
      <c r="L19663" s="71"/>
    </row>
    <row r="19664" spans="12:12">
      <c r="L19664" s="71"/>
    </row>
    <row r="19665" spans="12:12">
      <c r="L19665" s="71"/>
    </row>
    <row r="19666" spans="12:12">
      <c r="L19666" s="71"/>
    </row>
    <row r="19667" spans="12:12">
      <c r="L19667" s="71"/>
    </row>
    <row r="19668" spans="12:12">
      <c r="L19668" s="71"/>
    </row>
    <row r="19669" spans="12:12">
      <c r="L19669" s="71"/>
    </row>
    <row r="19670" spans="12:12">
      <c r="L19670" s="71"/>
    </row>
    <row r="19671" spans="12:12">
      <c r="L19671" s="71"/>
    </row>
    <row r="19672" spans="12:12">
      <c r="L19672" s="71"/>
    </row>
    <row r="19673" spans="12:12">
      <c r="L19673" s="71"/>
    </row>
    <row r="19674" spans="12:12">
      <c r="L19674" s="71"/>
    </row>
    <row r="19675" spans="12:12">
      <c r="L19675" s="71"/>
    </row>
    <row r="19676" spans="12:12">
      <c r="L19676" s="71"/>
    </row>
    <row r="19677" spans="12:12">
      <c r="L19677" s="71"/>
    </row>
    <row r="19678" spans="12:12">
      <c r="L19678" s="71"/>
    </row>
    <row r="19679" spans="12:12">
      <c r="L19679" s="71"/>
    </row>
    <row r="19680" spans="12:12">
      <c r="L19680" s="71"/>
    </row>
    <row r="19681" spans="12:12">
      <c r="L19681" s="71"/>
    </row>
    <row r="19682" spans="12:12">
      <c r="L19682" s="71"/>
    </row>
    <row r="19683" spans="12:12">
      <c r="L19683" s="71"/>
    </row>
    <row r="19684" spans="12:12">
      <c r="L19684" s="71"/>
    </row>
    <row r="19685" spans="12:12">
      <c r="L19685" s="71"/>
    </row>
    <row r="19686" spans="12:12">
      <c r="L19686" s="71"/>
    </row>
    <row r="19687" spans="12:12">
      <c r="L19687" s="71"/>
    </row>
    <row r="19688" spans="12:12">
      <c r="L19688" s="71"/>
    </row>
    <row r="19689" spans="12:12">
      <c r="L19689" s="71"/>
    </row>
    <row r="19690" spans="12:12">
      <c r="L19690" s="71"/>
    </row>
    <row r="19691" spans="12:12">
      <c r="L19691" s="71"/>
    </row>
    <row r="19692" spans="12:12">
      <c r="L19692" s="71"/>
    </row>
    <row r="19693" spans="12:12">
      <c r="L19693" s="71"/>
    </row>
    <row r="19694" spans="12:12">
      <c r="L19694" s="71"/>
    </row>
    <row r="19695" spans="12:12">
      <c r="L19695" s="71"/>
    </row>
    <row r="19696" spans="12:12">
      <c r="L19696" s="71"/>
    </row>
    <row r="19697" spans="12:12">
      <c r="L19697" s="71"/>
    </row>
    <row r="19698" spans="12:12">
      <c r="L19698" s="71"/>
    </row>
    <row r="19699" spans="12:12">
      <c r="L19699" s="71"/>
    </row>
    <row r="19700" spans="12:12">
      <c r="L19700" s="71"/>
    </row>
    <row r="19701" spans="12:12">
      <c r="L19701" s="71"/>
    </row>
    <row r="19702" spans="12:12">
      <c r="L19702" s="71"/>
    </row>
    <row r="19703" spans="12:12">
      <c r="L19703" s="71"/>
    </row>
    <row r="19704" spans="12:12">
      <c r="L19704" s="71"/>
    </row>
    <row r="19705" spans="12:12">
      <c r="L19705" s="71"/>
    </row>
    <row r="19706" spans="12:12">
      <c r="L19706" s="71"/>
    </row>
    <row r="19707" spans="12:12">
      <c r="L19707" s="71"/>
    </row>
    <row r="19708" spans="12:12">
      <c r="L19708" s="71"/>
    </row>
    <row r="19709" spans="12:12">
      <c r="L19709" s="71"/>
    </row>
    <row r="19710" spans="12:12">
      <c r="L19710" s="71"/>
    </row>
    <row r="19711" spans="12:12">
      <c r="L19711" s="71"/>
    </row>
    <row r="19712" spans="12:12">
      <c r="L19712" s="71"/>
    </row>
    <row r="19713" spans="12:12">
      <c r="L19713" s="71"/>
    </row>
    <row r="19714" spans="12:12">
      <c r="L19714" s="71"/>
    </row>
    <row r="19715" spans="12:12">
      <c r="L19715" s="71"/>
    </row>
    <row r="19716" spans="12:12">
      <c r="L19716" s="71"/>
    </row>
    <row r="19717" spans="12:12">
      <c r="L19717" s="71"/>
    </row>
    <row r="19718" spans="12:12">
      <c r="L19718" s="71"/>
    </row>
    <row r="19719" spans="12:12">
      <c r="L19719" s="71"/>
    </row>
    <row r="19720" spans="12:12">
      <c r="L19720" s="71"/>
    </row>
    <row r="19721" spans="12:12">
      <c r="L19721" s="71"/>
    </row>
    <row r="19722" spans="12:12">
      <c r="L19722" s="71"/>
    </row>
    <row r="19723" spans="12:12">
      <c r="L19723" s="71"/>
    </row>
    <row r="19724" spans="12:12">
      <c r="L19724" s="71"/>
    </row>
    <row r="19725" spans="12:12">
      <c r="L19725" s="71"/>
    </row>
    <row r="19726" spans="12:12">
      <c r="L19726" s="71"/>
    </row>
    <row r="19727" spans="12:12">
      <c r="L19727" s="71"/>
    </row>
    <row r="19728" spans="12:12">
      <c r="L19728" s="71"/>
    </row>
    <row r="19729" spans="12:12">
      <c r="L19729" s="71"/>
    </row>
    <row r="19730" spans="12:12">
      <c r="L19730" s="71"/>
    </row>
    <row r="19731" spans="12:12">
      <c r="L19731" s="71"/>
    </row>
    <row r="19732" spans="12:12">
      <c r="L19732" s="71"/>
    </row>
    <row r="19733" spans="12:12">
      <c r="L19733" s="71"/>
    </row>
    <row r="19734" spans="12:12">
      <c r="L19734" s="71"/>
    </row>
    <row r="19735" spans="12:12">
      <c r="L19735" s="71"/>
    </row>
    <row r="19736" spans="12:12">
      <c r="L19736" s="71"/>
    </row>
    <row r="19737" spans="12:12">
      <c r="L19737" s="71"/>
    </row>
    <row r="19738" spans="12:12">
      <c r="L19738" s="71"/>
    </row>
    <row r="19739" spans="12:12">
      <c r="L19739" s="71"/>
    </row>
    <row r="19740" spans="12:12">
      <c r="L19740" s="71"/>
    </row>
    <row r="19741" spans="12:12">
      <c r="L19741" s="71"/>
    </row>
    <row r="19742" spans="12:12">
      <c r="L19742" s="71"/>
    </row>
    <row r="19743" spans="12:12">
      <c r="L19743" s="71"/>
    </row>
    <row r="19744" spans="12:12">
      <c r="L19744" s="71"/>
    </row>
    <row r="19745" spans="12:12">
      <c r="L19745" s="71"/>
    </row>
    <row r="19746" spans="12:12">
      <c r="L19746" s="71"/>
    </row>
    <row r="19747" spans="12:12">
      <c r="L19747" s="71"/>
    </row>
    <row r="19748" spans="12:12">
      <c r="L19748" s="71"/>
    </row>
    <row r="19749" spans="12:12">
      <c r="L19749" s="71"/>
    </row>
    <row r="19750" spans="12:12">
      <c r="L19750" s="71"/>
    </row>
    <row r="19751" spans="12:12">
      <c r="L19751" s="71"/>
    </row>
    <row r="19752" spans="12:12">
      <c r="L19752" s="71"/>
    </row>
    <row r="19753" spans="12:12">
      <c r="L19753" s="71"/>
    </row>
    <row r="19754" spans="12:12">
      <c r="L19754" s="71"/>
    </row>
    <row r="19755" spans="12:12">
      <c r="L19755" s="71"/>
    </row>
    <row r="19756" spans="12:12">
      <c r="L19756" s="71"/>
    </row>
    <row r="19757" spans="12:12">
      <c r="L19757" s="71"/>
    </row>
    <row r="19758" spans="12:12">
      <c r="L19758" s="71"/>
    </row>
    <row r="19759" spans="12:12">
      <c r="L19759" s="71"/>
    </row>
    <row r="19760" spans="12:12">
      <c r="L19760" s="71"/>
    </row>
    <row r="19761" spans="12:12">
      <c r="L19761" s="71"/>
    </row>
    <row r="19762" spans="12:12">
      <c r="L19762" s="71"/>
    </row>
    <row r="19763" spans="12:12">
      <c r="L19763" s="71"/>
    </row>
    <row r="19764" spans="12:12">
      <c r="L19764" s="71"/>
    </row>
    <row r="19765" spans="12:12">
      <c r="L19765" s="71"/>
    </row>
    <row r="19766" spans="12:12">
      <c r="L19766" s="71"/>
    </row>
    <row r="19767" spans="12:12">
      <c r="L19767" s="71"/>
    </row>
    <row r="19768" spans="12:12">
      <c r="L19768" s="71"/>
    </row>
    <row r="19769" spans="12:12">
      <c r="L19769" s="71"/>
    </row>
    <row r="19770" spans="12:12">
      <c r="L19770" s="71"/>
    </row>
    <row r="19771" spans="12:12">
      <c r="L19771" s="71"/>
    </row>
    <row r="19772" spans="12:12">
      <c r="L19772" s="71"/>
    </row>
    <row r="19773" spans="12:12">
      <c r="L19773" s="71"/>
    </row>
    <row r="19774" spans="12:12">
      <c r="L19774" s="71"/>
    </row>
    <row r="19775" spans="12:12">
      <c r="L19775" s="71"/>
    </row>
    <row r="19776" spans="12:12">
      <c r="L19776" s="71"/>
    </row>
    <row r="19777" spans="12:12">
      <c r="L19777" s="71"/>
    </row>
    <row r="19778" spans="12:12">
      <c r="L19778" s="71"/>
    </row>
    <row r="19779" spans="12:12">
      <c r="L19779" s="71"/>
    </row>
    <row r="19780" spans="12:12">
      <c r="L19780" s="71"/>
    </row>
    <row r="19781" spans="12:12">
      <c r="L19781" s="71"/>
    </row>
    <row r="19782" spans="12:12">
      <c r="L19782" s="71"/>
    </row>
    <row r="19783" spans="12:12">
      <c r="L19783" s="71"/>
    </row>
    <row r="19784" spans="12:12">
      <c r="L19784" s="71"/>
    </row>
    <row r="19785" spans="12:12">
      <c r="L19785" s="71"/>
    </row>
    <row r="19786" spans="12:12">
      <c r="L19786" s="71"/>
    </row>
    <row r="19787" spans="12:12">
      <c r="L19787" s="71"/>
    </row>
    <row r="19788" spans="12:12">
      <c r="L19788" s="71"/>
    </row>
    <row r="19789" spans="12:12">
      <c r="L19789" s="71"/>
    </row>
    <row r="19790" spans="12:12">
      <c r="L19790" s="71"/>
    </row>
    <row r="19791" spans="12:12">
      <c r="L19791" s="71"/>
    </row>
    <row r="19792" spans="12:12">
      <c r="L19792" s="71"/>
    </row>
    <row r="19793" spans="12:12">
      <c r="L19793" s="71"/>
    </row>
    <row r="19794" spans="12:12">
      <c r="L19794" s="71"/>
    </row>
    <row r="19795" spans="12:12">
      <c r="L19795" s="71"/>
    </row>
    <row r="19796" spans="12:12">
      <c r="L19796" s="71"/>
    </row>
    <row r="19797" spans="12:12">
      <c r="L19797" s="71"/>
    </row>
    <row r="19798" spans="12:12">
      <c r="L19798" s="71"/>
    </row>
    <row r="19799" spans="12:12">
      <c r="L19799" s="71"/>
    </row>
    <row r="19800" spans="12:12">
      <c r="L19800" s="71"/>
    </row>
    <row r="19801" spans="12:12">
      <c r="L19801" s="71"/>
    </row>
    <row r="19802" spans="12:12">
      <c r="L19802" s="71"/>
    </row>
    <row r="19803" spans="12:12">
      <c r="L19803" s="71"/>
    </row>
    <row r="19804" spans="12:12">
      <c r="L19804" s="71"/>
    </row>
    <row r="19805" spans="12:12">
      <c r="L19805" s="71"/>
    </row>
    <row r="19806" spans="12:12">
      <c r="L19806" s="71"/>
    </row>
    <row r="19807" spans="12:12">
      <c r="L19807" s="71"/>
    </row>
    <row r="19808" spans="12:12">
      <c r="L19808" s="71"/>
    </row>
    <row r="19809" spans="12:12">
      <c r="L19809" s="71"/>
    </row>
    <row r="19810" spans="12:12">
      <c r="L19810" s="71"/>
    </row>
    <row r="19811" spans="12:12">
      <c r="L19811" s="71"/>
    </row>
    <row r="19812" spans="12:12">
      <c r="L19812" s="71"/>
    </row>
    <row r="19813" spans="12:12">
      <c r="L19813" s="71"/>
    </row>
    <row r="19814" spans="12:12">
      <c r="L19814" s="71"/>
    </row>
    <row r="19815" spans="12:12">
      <c r="L19815" s="71"/>
    </row>
    <row r="19816" spans="12:12">
      <c r="L19816" s="71"/>
    </row>
    <row r="19817" spans="12:12">
      <c r="L19817" s="71"/>
    </row>
    <row r="19818" spans="12:12">
      <c r="L19818" s="71"/>
    </row>
    <row r="19819" spans="12:12">
      <c r="L19819" s="71"/>
    </row>
    <row r="19820" spans="12:12">
      <c r="L19820" s="71"/>
    </row>
    <row r="19821" spans="12:12">
      <c r="L19821" s="71"/>
    </row>
    <row r="19822" spans="12:12">
      <c r="L19822" s="71"/>
    </row>
    <row r="19823" spans="12:12">
      <c r="L19823" s="71"/>
    </row>
    <row r="19824" spans="12:12">
      <c r="L19824" s="71"/>
    </row>
    <row r="19825" spans="12:12">
      <c r="L19825" s="71"/>
    </row>
    <row r="19826" spans="12:12">
      <c r="L19826" s="71"/>
    </row>
    <row r="19827" spans="12:12">
      <c r="L19827" s="71"/>
    </row>
    <row r="19828" spans="12:12">
      <c r="L19828" s="71"/>
    </row>
    <row r="19829" spans="12:12">
      <c r="L19829" s="71"/>
    </row>
    <row r="19830" spans="12:12">
      <c r="L19830" s="71"/>
    </row>
    <row r="19831" spans="12:12">
      <c r="L19831" s="71"/>
    </row>
    <row r="19832" spans="12:12">
      <c r="L19832" s="71"/>
    </row>
    <row r="19833" spans="12:12">
      <c r="L19833" s="71"/>
    </row>
    <row r="19834" spans="12:12">
      <c r="L19834" s="71"/>
    </row>
    <row r="19835" spans="12:12">
      <c r="L19835" s="71"/>
    </row>
    <row r="19836" spans="12:12">
      <c r="L19836" s="71"/>
    </row>
    <row r="19837" spans="12:12">
      <c r="L19837" s="71"/>
    </row>
    <row r="19838" spans="12:12">
      <c r="L19838" s="71"/>
    </row>
    <row r="19839" spans="12:12">
      <c r="L19839" s="71"/>
    </row>
    <row r="19840" spans="12:12">
      <c r="L19840" s="71"/>
    </row>
    <row r="19841" spans="12:12">
      <c r="L19841" s="71"/>
    </row>
    <row r="19842" spans="12:12">
      <c r="L19842" s="71"/>
    </row>
    <row r="19843" spans="12:12">
      <c r="L19843" s="71"/>
    </row>
    <row r="19844" spans="12:12">
      <c r="L19844" s="71"/>
    </row>
    <row r="19845" spans="12:12">
      <c r="L19845" s="71"/>
    </row>
    <row r="19846" spans="12:12">
      <c r="L19846" s="71"/>
    </row>
    <row r="19847" spans="12:12">
      <c r="L19847" s="71"/>
    </row>
    <row r="19848" spans="12:12">
      <c r="L19848" s="71"/>
    </row>
    <row r="19849" spans="12:12">
      <c r="L19849" s="71"/>
    </row>
    <row r="19850" spans="12:12">
      <c r="L19850" s="71"/>
    </row>
    <row r="19851" spans="12:12">
      <c r="L19851" s="71"/>
    </row>
    <row r="19852" spans="12:12">
      <c r="L19852" s="71"/>
    </row>
    <row r="19853" spans="12:12">
      <c r="L19853" s="71"/>
    </row>
    <row r="19854" spans="12:12">
      <c r="L19854" s="71"/>
    </row>
    <row r="19855" spans="12:12">
      <c r="L19855" s="71"/>
    </row>
    <row r="19856" spans="12:12">
      <c r="L19856" s="71"/>
    </row>
    <row r="19857" spans="12:12">
      <c r="L19857" s="71"/>
    </row>
    <row r="19858" spans="12:12">
      <c r="L19858" s="71"/>
    </row>
    <row r="19859" spans="12:12">
      <c r="L19859" s="71"/>
    </row>
    <row r="19860" spans="12:12">
      <c r="L19860" s="71"/>
    </row>
    <row r="19861" spans="12:12">
      <c r="L19861" s="71"/>
    </row>
    <row r="19862" spans="12:12">
      <c r="L19862" s="71"/>
    </row>
    <row r="19863" spans="12:12">
      <c r="L19863" s="71"/>
    </row>
    <row r="19864" spans="12:12">
      <c r="L19864" s="71"/>
    </row>
    <row r="19865" spans="12:12">
      <c r="L19865" s="71"/>
    </row>
    <row r="19866" spans="12:12">
      <c r="L19866" s="71"/>
    </row>
    <row r="19867" spans="12:12">
      <c r="L19867" s="71"/>
    </row>
    <row r="19868" spans="12:12">
      <c r="L19868" s="71"/>
    </row>
    <row r="19869" spans="12:12">
      <c r="L19869" s="71"/>
    </row>
    <row r="19870" spans="12:12">
      <c r="L19870" s="71"/>
    </row>
    <row r="19871" spans="12:12">
      <c r="L19871" s="71"/>
    </row>
    <row r="19872" spans="12:12">
      <c r="L19872" s="71"/>
    </row>
    <row r="19873" spans="12:12">
      <c r="L19873" s="71"/>
    </row>
    <row r="19874" spans="12:12">
      <c r="L19874" s="71"/>
    </row>
    <row r="19875" spans="12:12">
      <c r="L19875" s="71"/>
    </row>
    <row r="19876" spans="12:12">
      <c r="L19876" s="71"/>
    </row>
    <row r="19877" spans="12:12">
      <c r="L19877" s="71"/>
    </row>
    <row r="19878" spans="12:12">
      <c r="L19878" s="71"/>
    </row>
    <row r="19879" spans="12:12">
      <c r="L19879" s="71"/>
    </row>
    <row r="19880" spans="12:12">
      <c r="L19880" s="71"/>
    </row>
    <row r="19881" spans="12:12">
      <c r="L19881" s="71"/>
    </row>
    <row r="19882" spans="12:12">
      <c r="L19882" s="71"/>
    </row>
    <row r="19883" spans="12:12">
      <c r="L19883" s="71"/>
    </row>
    <row r="19884" spans="12:12">
      <c r="L19884" s="71"/>
    </row>
    <row r="19885" spans="12:12">
      <c r="L19885" s="71"/>
    </row>
    <row r="19886" spans="12:12">
      <c r="L19886" s="71"/>
    </row>
    <row r="19887" spans="12:12">
      <c r="L19887" s="71"/>
    </row>
    <row r="19888" spans="12:12">
      <c r="L19888" s="71"/>
    </row>
    <row r="19889" spans="12:12">
      <c r="L19889" s="71"/>
    </row>
    <row r="19890" spans="12:12">
      <c r="L19890" s="71"/>
    </row>
    <row r="19891" spans="12:12">
      <c r="L19891" s="71"/>
    </row>
    <row r="19892" spans="12:12">
      <c r="L19892" s="71"/>
    </row>
    <row r="19893" spans="12:12">
      <c r="L19893" s="71"/>
    </row>
    <row r="19894" spans="12:12">
      <c r="L19894" s="71"/>
    </row>
    <row r="19895" spans="12:12">
      <c r="L19895" s="71"/>
    </row>
    <row r="19896" spans="12:12">
      <c r="L19896" s="71"/>
    </row>
    <row r="19897" spans="12:12">
      <c r="L19897" s="71"/>
    </row>
    <row r="19898" spans="12:12">
      <c r="L19898" s="71"/>
    </row>
    <row r="19899" spans="12:12">
      <c r="L19899" s="71"/>
    </row>
    <row r="19900" spans="12:12">
      <c r="L19900" s="71"/>
    </row>
    <row r="19901" spans="12:12">
      <c r="L19901" s="71"/>
    </row>
    <row r="19902" spans="12:12">
      <c r="L19902" s="71"/>
    </row>
    <row r="19903" spans="12:12">
      <c r="L19903" s="71"/>
    </row>
    <row r="19904" spans="12:12">
      <c r="L19904" s="71"/>
    </row>
    <row r="19905" spans="12:12">
      <c r="L19905" s="71"/>
    </row>
    <row r="19906" spans="12:12">
      <c r="L19906" s="71"/>
    </row>
    <row r="19907" spans="12:12">
      <c r="L19907" s="71"/>
    </row>
    <row r="19908" spans="12:12">
      <c r="L19908" s="71"/>
    </row>
    <row r="19909" spans="12:12">
      <c r="L19909" s="71"/>
    </row>
    <row r="19910" spans="12:12">
      <c r="L19910" s="71"/>
    </row>
    <row r="19911" spans="12:12">
      <c r="L19911" s="71"/>
    </row>
    <row r="19912" spans="12:12">
      <c r="L19912" s="71"/>
    </row>
    <row r="19913" spans="12:12">
      <c r="L19913" s="71"/>
    </row>
    <row r="19914" spans="12:12">
      <c r="L19914" s="71"/>
    </row>
    <row r="19915" spans="12:12">
      <c r="L19915" s="71"/>
    </row>
    <row r="19916" spans="12:12">
      <c r="L19916" s="71"/>
    </row>
    <row r="19917" spans="12:12">
      <c r="L19917" s="71"/>
    </row>
    <row r="19918" spans="12:12">
      <c r="L19918" s="71"/>
    </row>
    <row r="19919" spans="12:12">
      <c r="L19919" s="71"/>
    </row>
    <row r="19920" spans="12:12">
      <c r="L19920" s="71"/>
    </row>
    <row r="19921" spans="12:12">
      <c r="L19921" s="71"/>
    </row>
    <row r="19922" spans="12:12">
      <c r="L19922" s="71"/>
    </row>
    <row r="19923" spans="12:12">
      <c r="L19923" s="71"/>
    </row>
    <row r="19924" spans="12:12">
      <c r="L19924" s="71"/>
    </row>
    <row r="19925" spans="12:12">
      <c r="L19925" s="71"/>
    </row>
    <row r="19926" spans="12:12">
      <c r="L19926" s="71"/>
    </row>
    <row r="19927" spans="12:12">
      <c r="L19927" s="71"/>
    </row>
    <row r="19928" spans="12:12">
      <c r="L19928" s="71"/>
    </row>
    <row r="19929" spans="12:12">
      <c r="L19929" s="71"/>
    </row>
    <row r="19930" spans="12:12">
      <c r="L19930" s="71"/>
    </row>
    <row r="19931" spans="12:12">
      <c r="L19931" s="71"/>
    </row>
    <row r="19932" spans="12:12">
      <c r="L19932" s="71"/>
    </row>
    <row r="19933" spans="12:12">
      <c r="L19933" s="71"/>
    </row>
    <row r="19934" spans="12:12">
      <c r="L19934" s="71"/>
    </row>
    <row r="19935" spans="12:12">
      <c r="L19935" s="71"/>
    </row>
    <row r="19936" spans="12:12">
      <c r="L19936" s="71"/>
    </row>
    <row r="19937" spans="12:12">
      <c r="L19937" s="71"/>
    </row>
    <row r="19938" spans="12:12">
      <c r="L19938" s="71"/>
    </row>
    <row r="19939" spans="12:12">
      <c r="L19939" s="71"/>
    </row>
    <row r="19940" spans="12:12">
      <c r="L19940" s="71"/>
    </row>
    <row r="19941" spans="12:12">
      <c r="L19941" s="71"/>
    </row>
    <row r="19942" spans="12:12">
      <c r="L19942" s="71"/>
    </row>
    <row r="19943" spans="12:12">
      <c r="L19943" s="71"/>
    </row>
    <row r="19944" spans="12:12">
      <c r="L19944" s="71"/>
    </row>
    <row r="19945" spans="12:12">
      <c r="L19945" s="71"/>
    </row>
    <row r="19946" spans="12:12">
      <c r="L19946" s="71"/>
    </row>
    <row r="19947" spans="12:12">
      <c r="L19947" s="71"/>
    </row>
    <row r="19948" spans="12:12">
      <c r="L19948" s="71"/>
    </row>
    <row r="19949" spans="12:12">
      <c r="L19949" s="71"/>
    </row>
    <row r="19950" spans="12:12">
      <c r="L19950" s="71"/>
    </row>
    <row r="19951" spans="12:12">
      <c r="L19951" s="71"/>
    </row>
    <row r="19952" spans="12:12">
      <c r="L19952" s="71"/>
    </row>
    <row r="19953" spans="12:12">
      <c r="L19953" s="71"/>
    </row>
    <row r="19954" spans="12:12">
      <c r="L19954" s="71"/>
    </row>
    <row r="19955" spans="12:12">
      <c r="L19955" s="71"/>
    </row>
    <row r="19956" spans="12:12">
      <c r="L19956" s="71"/>
    </row>
    <row r="19957" spans="12:12">
      <c r="L19957" s="71"/>
    </row>
    <row r="19958" spans="12:12">
      <c r="L19958" s="71"/>
    </row>
    <row r="19959" spans="12:12">
      <c r="L19959" s="71"/>
    </row>
    <row r="19960" spans="12:12">
      <c r="L19960" s="71"/>
    </row>
    <row r="19961" spans="12:12">
      <c r="L19961" s="71"/>
    </row>
    <row r="19962" spans="12:12">
      <c r="L19962" s="71"/>
    </row>
    <row r="19963" spans="12:12">
      <c r="L19963" s="71"/>
    </row>
    <row r="19964" spans="12:12">
      <c r="L19964" s="71"/>
    </row>
    <row r="19965" spans="12:12">
      <c r="L19965" s="71"/>
    </row>
    <row r="19966" spans="12:12">
      <c r="L19966" s="71"/>
    </row>
    <row r="19967" spans="12:12">
      <c r="L19967" s="71"/>
    </row>
    <row r="19968" spans="12:12">
      <c r="L19968" s="71"/>
    </row>
    <row r="19969" spans="12:12">
      <c r="L19969" s="71"/>
    </row>
    <row r="19970" spans="12:12">
      <c r="L19970" s="71"/>
    </row>
    <row r="19971" spans="12:12">
      <c r="L19971" s="71"/>
    </row>
    <row r="19972" spans="12:12">
      <c r="L19972" s="71"/>
    </row>
    <row r="19973" spans="12:12">
      <c r="L19973" s="71"/>
    </row>
    <row r="19974" spans="12:12">
      <c r="L19974" s="71"/>
    </row>
    <row r="19975" spans="12:12">
      <c r="L19975" s="71"/>
    </row>
    <row r="19976" spans="12:12">
      <c r="L19976" s="71"/>
    </row>
    <row r="19977" spans="12:12">
      <c r="L19977" s="71"/>
    </row>
    <row r="19978" spans="12:12">
      <c r="L19978" s="71"/>
    </row>
    <row r="19979" spans="12:12">
      <c r="L19979" s="71"/>
    </row>
    <row r="19980" spans="12:12">
      <c r="L19980" s="71"/>
    </row>
    <row r="19981" spans="12:12">
      <c r="L19981" s="71"/>
    </row>
    <row r="19982" spans="12:12">
      <c r="L19982" s="71"/>
    </row>
    <row r="19983" spans="12:12">
      <c r="L19983" s="71"/>
    </row>
    <row r="19984" spans="12:12">
      <c r="L19984" s="71"/>
    </row>
    <row r="19985" spans="12:12">
      <c r="L19985" s="71"/>
    </row>
    <row r="19986" spans="12:12">
      <c r="L19986" s="71"/>
    </row>
    <row r="19987" spans="12:12">
      <c r="L19987" s="71"/>
    </row>
    <row r="19988" spans="12:12">
      <c r="L19988" s="71"/>
    </row>
    <row r="19989" spans="12:12">
      <c r="L19989" s="71"/>
    </row>
    <row r="19990" spans="12:12">
      <c r="L19990" s="71"/>
    </row>
    <row r="19991" spans="12:12">
      <c r="L19991" s="71"/>
    </row>
    <row r="19992" spans="12:12">
      <c r="L19992" s="71"/>
    </row>
    <row r="19993" spans="12:12">
      <c r="L19993" s="71"/>
    </row>
    <row r="19994" spans="12:12">
      <c r="L19994" s="71"/>
    </row>
    <row r="19995" spans="12:12">
      <c r="L19995" s="71"/>
    </row>
    <row r="19996" spans="12:12">
      <c r="L19996" s="71"/>
    </row>
    <row r="19997" spans="12:12">
      <c r="L19997" s="71"/>
    </row>
    <row r="19998" spans="12:12">
      <c r="L19998" s="71"/>
    </row>
    <row r="19999" spans="12:12">
      <c r="L19999" s="71"/>
    </row>
    <row r="20000" spans="12:12">
      <c r="L20000" s="71"/>
    </row>
    <row r="20001" spans="12:12">
      <c r="L20001" s="71"/>
    </row>
    <row r="20002" spans="12:12">
      <c r="L20002" s="71"/>
    </row>
    <row r="20003" spans="12:12">
      <c r="L20003" s="71"/>
    </row>
    <row r="20004" spans="12:12">
      <c r="L20004" s="71"/>
    </row>
    <row r="20005" spans="12:12">
      <c r="L20005" s="71"/>
    </row>
    <row r="20006" spans="12:12">
      <c r="L20006" s="71"/>
    </row>
    <row r="20007" spans="12:12">
      <c r="L20007" s="71"/>
    </row>
    <row r="20008" spans="12:12">
      <c r="L20008" s="71"/>
    </row>
    <row r="20009" spans="12:12">
      <c r="L20009" s="71"/>
    </row>
    <row r="20010" spans="12:12">
      <c r="L20010" s="71"/>
    </row>
    <row r="20011" spans="12:12">
      <c r="L20011" s="71"/>
    </row>
    <row r="20012" spans="12:12">
      <c r="L20012" s="71"/>
    </row>
    <row r="20013" spans="12:12">
      <c r="L20013" s="71"/>
    </row>
    <row r="20014" spans="12:12">
      <c r="L20014" s="71"/>
    </row>
    <row r="20015" spans="12:12">
      <c r="L20015" s="71"/>
    </row>
    <row r="20016" spans="12:12">
      <c r="L20016" s="71"/>
    </row>
    <row r="20017" spans="12:12">
      <c r="L20017" s="71"/>
    </row>
    <row r="20018" spans="12:12">
      <c r="L20018" s="71"/>
    </row>
    <row r="20019" spans="12:12">
      <c r="L20019" s="71"/>
    </row>
    <row r="20020" spans="12:12">
      <c r="L20020" s="71"/>
    </row>
    <row r="20021" spans="12:12">
      <c r="L20021" s="71"/>
    </row>
    <row r="20022" spans="12:12">
      <c r="L20022" s="71"/>
    </row>
    <row r="20023" spans="12:12">
      <c r="L20023" s="71"/>
    </row>
    <row r="20024" spans="12:12">
      <c r="L20024" s="71"/>
    </row>
    <row r="20025" spans="12:12">
      <c r="L20025" s="71"/>
    </row>
    <row r="20026" spans="12:12">
      <c r="L20026" s="71"/>
    </row>
    <row r="20027" spans="12:12">
      <c r="L20027" s="71"/>
    </row>
    <row r="20028" spans="12:12">
      <c r="L20028" s="71"/>
    </row>
    <row r="20029" spans="12:12">
      <c r="L20029" s="71"/>
    </row>
    <row r="20030" spans="12:12">
      <c r="L20030" s="71"/>
    </row>
    <row r="20031" spans="12:12">
      <c r="L20031" s="71"/>
    </row>
    <row r="20032" spans="12:12">
      <c r="L20032" s="71"/>
    </row>
    <row r="20033" spans="12:12">
      <c r="L20033" s="71"/>
    </row>
    <row r="20034" spans="12:12">
      <c r="L20034" s="71"/>
    </row>
    <row r="20035" spans="12:12">
      <c r="L20035" s="71"/>
    </row>
    <row r="20036" spans="12:12">
      <c r="L20036" s="71"/>
    </row>
    <row r="20037" spans="12:12">
      <c r="L20037" s="71"/>
    </row>
    <row r="20038" spans="12:12">
      <c r="L20038" s="71"/>
    </row>
    <row r="20039" spans="12:12">
      <c r="L20039" s="71"/>
    </row>
    <row r="20040" spans="12:12">
      <c r="L20040" s="71"/>
    </row>
    <row r="20041" spans="12:12">
      <c r="L20041" s="71"/>
    </row>
    <row r="20042" spans="12:12">
      <c r="L20042" s="71"/>
    </row>
    <row r="20043" spans="12:12">
      <c r="L20043" s="71"/>
    </row>
    <row r="20044" spans="12:12">
      <c r="L20044" s="71"/>
    </row>
    <row r="20045" spans="12:12">
      <c r="L20045" s="71"/>
    </row>
    <row r="20046" spans="12:12">
      <c r="L20046" s="71"/>
    </row>
    <row r="20047" spans="12:12">
      <c r="L20047" s="71"/>
    </row>
    <row r="20048" spans="12:12">
      <c r="L20048" s="71"/>
    </row>
    <row r="20049" spans="12:12">
      <c r="L20049" s="71"/>
    </row>
    <row r="20050" spans="12:12">
      <c r="L20050" s="71"/>
    </row>
    <row r="20051" spans="12:12">
      <c r="L20051" s="71"/>
    </row>
    <row r="20052" spans="12:12">
      <c r="L20052" s="71"/>
    </row>
    <row r="20053" spans="12:12">
      <c r="L20053" s="71"/>
    </row>
    <row r="20054" spans="12:12">
      <c r="L20054" s="71"/>
    </row>
    <row r="20055" spans="12:12">
      <c r="L20055" s="71"/>
    </row>
    <row r="20056" spans="12:12">
      <c r="L20056" s="71"/>
    </row>
    <row r="20057" spans="12:12">
      <c r="L20057" s="71"/>
    </row>
    <row r="20058" spans="12:12">
      <c r="L20058" s="71"/>
    </row>
    <row r="20059" spans="12:12">
      <c r="L20059" s="71"/>
    </row>
    <row r="20060" spans="12:12">
      <c r="L20060" s="71"/>
    </row>
    <row r="20061" spans="12:12">
      <c r="L20061" s="71"/>
    </row>
    <row r="20062" spans="12:12">
      <c r="L20062" s="71"/>
    </row>
    <row r="20063" spans="12:12">
      <c r="L20063" s="71"/>
    </row>
    <row r="20064" spans="12:12">
      <c r="L20064" s="71"/>
    </row>
    <row r="20065" spans="12:12">
      <c r="L20065" s="71"/>
    </row>
    <row r="20066" spans="12:12">
      <c r="L20066" s="71"/>
    </row>
    <row r="20067" spans="12:12">
      <c r="L20067" s="71"/>
    </row>
    <row r="20068" spans="12:12">
      <c r="L20068" s="71"/>
    </row>
    <row r="20069" spans="12:12">
      <c r="L20069" s="71"/>
    </row>
    <row r="20070" spans="12:12">
      <c r="L20070" s="71"/>
    </row>
    <row r="20071" spans="12:12">
      <c r="L20071" s="71"/>
    </row>
    <row r="20072" spans="12:12">
      <c r="L20072" s="71"/>
    </row>
    <row r="20073" spans="12:12">
      <c r="L20073" s="71"/>
    </row>
    <row r="20074" spans="12:12">
      <c r="L20074" s="71"/>
    </row>
    <row r="20075" spans="12:12">
      <c r="L20075" s="71"/>
    </row>
    <row r="20076" spans="12:12">
      <c r="L20076" s="71"/>
    </row>
    <row r="20077" spans="12:12">
      <c r="L20077" s="71"/>
    </row>
    <row r="20078" spans="12:12">
      <c r="L20078" s="71"/>
    </row>
    <row r="20079" spans="12:12">
      <c r="L20079" s="71"/>
    </row>
    <row r="20080" spans="12:12">
      <c r="L20080" s="71"/>
    </row>
    <row r="20081" spans="12:12">
      <c r="L20081" s="71"/>
    </row>
    <row r="20082" spans="12:12">
      <c r="L20082" s="71"/>
    </row>
    <row r="20083" spans="12:12">
      <c r="L20083" s="71"/>
    </row>
    <row r="20084" spans="12:12">
      <c r="L20084" s="71"/>
    </row>
    <row r="20085" spans="12:12">
      <c r="L20085" s="71"/>
    </row>
    <row r="20086" spans="12:12">
      <c r="L20086" s="71"/>
    </row>
    <row r="20087" spans="12:12">
      <c r="L20087" s="71"/>
    </row>
    <row r="20088" spans="12:12">
      <c r="L20088" s="71"/>
    </row>
    <row r="20089" spans="12:12">
      <c r="L20089" s="71"/>
    </row>
    <row r="20090" spans="12:12">
      <c r="L20090" s="71"/>
    </row>
    <row r="20091" spans="12:12">
      <c r="L20091" s="71"/>
    </row>
    <row r="20092" spans="12:12">
      <c r="L20092" s="71"/>
    </row>
    <row r="20093" spans="12:12">
      <c r="L20093" s="71"/>
    </row>
    <row r="20094" spans="12:12">
      <c r="L20094" s="71"/>
    </row>
    <row r="20095" spans="12:12">
      <c r="L20095" s="71"/>
    </row>
    <row r="20096" spans="12:12">
      <c r="L20096" s="71"/>
    </row>
    <row r="20097" spans="12:12">
      <c r="L20097" s="71"/>
    </row>
    <row r="20098" spans="12:12">
      <c r="L20098" s="71"/>
    </row>
    <row r="20099" spans="12:12">
      <c r="L20099" s="71"/>
    </row>
    <row r="20100" spans="12:12">
      <c r="L20100" s="71"/>
    </row>
    <row r="20101" spans="12:12">
      <c r="L20101" s="71"/>
    </row>
    <row r="20102" spans="12:12">
      <c r="L20102" s="71"/>
    </row>
    <row r="20103" spans="12:12">
      <c r="L20103" s="71"/>
    </row>
    <row r="20104" spans="12:12">
      <c r="L20104" s="71"/>
    </row>
    <row r="20105" spans="12:12">
      <c r="L20105" s="71"/>
    </row>
    <row r="20106" spans="12:12">
      <c r="L20106" s="71"/>
    </row>
    <row r="20107" spans="12:12">
      <c r="L20107" s="71"/>
    </row>
    <row r="20108" spans="12:12">
      <c r="L20108" s="71"/>
    </row>
    <row r="20109" spans="12:12">
      <c r="L20109" s="71"/>
    </row>
    <row r="20110" spans="12:12">
      <c r="L20110" s="71"/>
    </row>
    <row r="20111" spans="12:12">
      <c r="L20111" s="71"/>
    </row>
    <row r="20112" spans="12:12">
      <c r="L20112" s="71"/>
    </row>
    <row r="20113" spans="12:12">
      <c r="L20113" s="71"/>
    </row>
    <row r="20114" spans="12:12">
      <c r="L20114" s="71"/>
    </row>
    <row r="20115" spans="12:12">
      <c r="L20115" s="71"/>
    </row>
    <row r="20116" spans="12:12">
      <c r="L20116" s="71"/>
    </row>
    <row r="20117" spans="12:12">
      <c r="L20117" s="71"/>
    </row>
    <row r="20118" spans="12:12">
      <c r="L20118" s="71"/>
    </row>
    <row r="20119" spans="12:12">
      <c r="L20119" s="71"/>
    </row>
    <row r="20120" spans="12:12">
      <c r="L20120" s="71"/>
    </row>
    <row r="20121" spans="12:12">
      <c r="L20121" s="71"/>
    </row>
    <row r="20122" spans="12:12">
      <c r="L20122" s="71"/>
    </row>
    <row r="20123" spans="12:12">
      <c r="L20123" s="71"/>
    </row>
    <row r="20124" spans="12:12">
      <c r="L20124" s="71"/>
    </row>
    <row r="20125" spans="12:12">
      <c r="L20125" s="71"/>
    </row>
    <row r="20126" spans="12:12">
      <c r="L20126" s="71"/>
    </row>
    <row r="20127" spans="12:12">
      <c r="L20127" s="71"/>
    </row>
    <row r="20128" spans="12:12">
      <c r="L20128" s="71"/>
    </row>
    <row r="20129" spans="12:12">
      <c r="L20129" s="71"/>
    </row>
    <row r="20130" spans="12:12">
      <c r="L20130" s="71"/>
    </row>
    <row r="20131" spans="12:12">
      <c r="L20131" s="71"/>
    </row>
    <row r="20132" spans="12:12">
      <c r="L20132" s="71"/>
    </row>
    <row r="20133" spans="12:12">
      <c r="L20133" s="71"/>
    </row>
    <row r="20134" spans="12:12">
      <c r="L20134" s="71"/>
    </row>
    <row r="20135" spans="12:12">
      <c r="L20135" s="71"/>
    </row>
    <row r="20136" spans="12:12">
      <c r="L20136" s="71"/>
    </row>
    <row r="20137" spans="12:12">
      <c r="L20137" s="71"/>
    </row>
    <row r="20138" spans="12:12">
      <c r="L20138" s="71"/>
    </row>
    <row r="20139" spans="12:12">
      <c r="L20139" s="71"/>
    </row>
    <row r="20140" spans="12:12">
      <c r="L20140" s="71"/>
    </row>
    <row r="20141" spans="12:12">
      <c r="L20141" s="71"/>
    </row>
    <row r="20142" spans="12:12">
      <c r="L20142" s="71"/>
    </row>
    <row r="20143" spans="12:12">
      <c r="L20143" s="71"/>
    </row>
    <row r="20144" spans="12:12">
      <c r="L20144" s="71"/>
    </row>
    <row r="20145" spans="12:12">
      <c r="L20145" s="71"/>
    </row>
    <row r="20146" spans="12:12">
      <c r="L20146" s="71"/>
    </row>
    <row r="20147" spans="12:12">
      <c r="L20147" s="71"/>
    </row>
    <row r="20148" spans="12:12">
      <c r="L20148" s="71"/>
    </row>
    <row r="20149" spans="12:12">
      <c r="L20149" s="71"/>
    </row>
    <row r="20150" spans="12:12">
      <c r="L20150" s="71"/>
    </row>
    <row r="20151" spans="12:12">
      <c r="L20151" s="71"/>
    </row>
    <row r="20152" spans="12:12">
      <c r="L20152" s="71"/>
    </row>
    <row r="20153" spans="12:12">
      <c r="L20153" s="71"/>
    </row>
    <row r="20154" spans="12:12">
      <c r="L20154" s="71"/>
    </row>
    <row r="20155" spans="12:12">
      <c r="L20155" s="71"/>
    </row>
    <row r="20156" spans="12:12">
      <c r="L20156" s="71"/>
    </row>
    <row r="20157" spans="12:12">
      <c r="L20157" s="71"/>
    </row>
    <row r="20158" spans="12:12">
      <c r="L20158" s="71"/>
    </row>
    <row r="20159" spans="12:12">
      <c r="L20159" s="71"/>
    </row>
    <row r="20160" spans="12:12">
      <c r="L20160" s="71"/>
    </row>
    <row r="20161" spans="12:12">
      <c r="L20161" s="71"/>
    </row>
    <row r="20162" spans="12:12">
      <c r="L20162" s="71"/>
    </row>
    <row r="20163" spans="12:12">
      <c r="L20163" s="71"/>
    </row>
    <row r="20164" spans="12:12">
      <c r="L20164" s="71"/>
    </row>
    <row r="20165" spans="12:12">
      <c r="L20165" s="71"/>
    </row>
    <row r="20166" spans="12:12">
      <c r="L20166" s="71"/>
    </row>
    <row r="20167" spans="12:12">
      <c r="L20167" s="71"/>
    </row>
    <row r="20168" spans="12:12">
      <c r="L20168" s="71"/>
    </row>
    <row r="20169" spans="12:12">
      <c r="L20169" s="71"/>
    </row>
    <row r="20170" spans="12:12">
      <c r="L20170" s="71"/>
    </row>
    <row r="20171" spans="12:12">
      <c r="L20171" s="71"/>
    </row>
    <row r="20172" spans="12:12">
      <c r="L20172" s="71"/>
    </row>
    <row r="20173" spans="12:12">
      <c r="L20173" s="71"/>
    </row>
    <row r="20174" spans="12:12">
      <c r="L20174" s="71"/>
    </row>
    <row r="20175" spans="12:12">
      <c r="L20175" s="71"/>
    </row>
    <row r="20176" spans="12:12">
      <c r="L20176" s="71"/>
    </row>
    <row r="20177" spans="12:12">
      <c r="L20177" s="71"/>
    </row>
    <row r="20178" spans="12:12">
      <c r="L20178" s="71"/>
    </row>
    <row r="20179" spans="12:12">
      <c r="L20179" s="71"/>
    </row>
    <row r="20180" spans="12:12">
      <c r="L20180" s="71"/>
    </row>
    <row r="20181" spans="12:12">
      <c r="L20181" s="71"/>
    </row>
    <row r="20182" spans="12:12">
      <c r="L20182" s="71"/>
    </row>
    <row r="20183" spans="12:12">
      <c r="L20183" s="71"/>
    </row>
    <row r="20184" spans="12:12">
      <c r="L20184" s="71"/>
    </row>
    <row r="20185" spans="12:12">
      <c r="L20185" s="71"/>
    </row>
    <row r="20186" spans="12:12">
      <c r="L20186" s="71"/>
    </row>
    <row r="20187" spans="12:12">
      <c r="L20187" s="71"/>
    </row>
    <row r="20188" spans="12:12">
      <c r="L20188" s="71"/>
    </row>
    <row r="20189" spans="12:12">
      <c r="L20189" s="71"/>
    </row>
    <row r="20190" spans="12:12">
      <c r="L20190" s="71"/>
    </row>
    <row r="20191" spans="12:12">
      <c r="L20191" s="71"/>
    </row>
    <row r="20192" spans="12:12">
      <c r="L20192" s="71"/>
    </row>
    <row r="20193" spans="12:12">
      <c r="L20193" s="71"/>
    </row>
    <row r="20194" spans="12:12">
      <c r="L20194" s="71"/>
    </row>
    <row r="20195" spans="12:12">
      <c r="L20195" s="71"/>
    </row>
    <row r="20196" spans="12:12">
      <c r="L20196" s="71"/>
    </row>
    <row r="20197" spans="12:12">
      <c r="L20197" s="71"/>
    </row>
    <row r="20198" spans="12:12">
      <c r="L20198" s="71"/>
    </row>
    <row r="20199" spans="12:12">
      <c r="L20199" s="71"/>
    </row>
    <row r="20200" spans="12:12">
      <c r="L20200" s="71"/>
    </row>
    <row r="20201" spans="12:12">
      <c r="L20201" s="71"/>
    </row>
    <row r="20202" spans="12:12">
      <c r="L20202" s="71"/>
    </row>
    <row r="20203" spans="12:12">
      <c r="L20203" s="71"/>
    </row>
    <row r="20204" spans="12:12">
      <c r="L20204" s="71"/>
    </row>
    <row r="20205" spans="12:12">
      <c r="L20205" s="71"/>
    </row>
    <row r="20206" spans="12:12">
      <c r="L20206" s="71"/>
    </row>
    <row r="20207" spans="12:12">
      <c r="L20207" s="71"/>
    </row>
    <row r="20208" spans="12:12">
      <c r="L20208" s="71"/>
    </row>
    <row r="20209" spans="12:12">
      <c r="L20209" s="71"/>
    </row>
    <row r="20210" spans="12:12">
      <c r="L20210" s="71"/>
    </row>
    <row r="20211" spans="12:12">
      <c r="L20211" s="71"/>
    </row>
    <row r="20212" spans="12:12">
      <c r="L20212" s="71"/>
    </row>
    <row r="20213" spans="12:12">
      <c r="L20213" s="71"/>
    </row>
    <row r="20214" spans="12:12">
      <c r="L20214" s="71"/>
    </row>
    <row r="20215" spans="12:12">
      <c r="L20215" s="71"/>
    </row>
    <row r="20216" spans="12:12">
      <c r="L20216" s="71"/>
    </row>
    <row r="20217" spans="12:12">
      <c r="L20217" s="71"/>
    </row>
    <row r="20218" spans="12:12">
      <c r="L20218" s="71"/>
    </row>
    <row r="20219" spans="12:12">
      <c r="L20219" s="71"/>
    </row>
    <row r="20220" spans="12:12">
      <c r="L20220" s="71"/>
    </row>
    <row r="20221" spans="12:12">
      <c r="L20221" s="71"/>
    </row>
    <row r="20222" spans="12:12">
      <c r="L20222" s="71"/>
    </row>
    <row r="20223" spans="12:12">
      <c r="L20223" s="71"/>
    </row>
    <row r="20224" spans="12:12">
      <c r="L20224" s="71"/>
    </row>
    <row r="20225" spans="12:12">
      <c r="L20225" s="71"/>
    </row>
    <row r="20226" spans="12:12">
      <c r="L20226" s="71"/>
    </row>
    <row r="20227" spans="12:12">
      <c r="L20227" s="71"/>
    </row>
    <row r="20228" spans="12:12">
      <c r="L20228" s="71"/>
    </row>
    <row r="20229" spans="12:12">
      <c r="L20229" s="71"/>
    </row>
    <row r="20230" spans="12:12">
      <c r="L20230" s="71"/>
    </row>
    <row r="20231" spans="12:12">
      <c r="L20231" s="71"/>
    </row>
    <row r="20232" spans="12:12">
      <c r="L20232" s="71"/>
    </row>
    <row r="20233" spans="12:12">
      <c r="L20233" s="71"/>
    </row>
    <row r="20234" spans="12:12">
      <c r="L20234" s="71"/>
    </row>
    <row r="20235" spans="12:12">
      <c r="L20235" s="71"/>
    </row>
    <row r="20236" spans="12:12">
      <c r="L20236" s="71"/>
    </row>
    <row r="20237" spans="12:12">
      <c r="L20237" s="71"/>
    </row>
    <row r="20238" spans="12:12">
      <c r="L20238" s="71"/>
    </row>
    <row r="20239" spans="12:12">
      <c r="L20239" s="71"/>
    </row>
    <row r="20240" spans="12:12">
      <c r="L20240" s="71"/>
    </row>
    <row r="20241" spans="12:12">
      <c r="L20241" s="71"/>
    </row>
    <row r="20242" spans="12:12">
      <c r="L20242" s="71"/>
    </row>
    <row r="20243" spans="12:12">
      <c r="L20243" s="71"/>
    </row>
    <row r="20244" spans="12:12">
      <c r="L20244" s="71"/>
    </row>
    <row r="20245" spans="12:12">
      <c r="L20245" s="71"/>
    </row>
    <row r="20246" spans="12:12">
      <c r="L20246" s="71"/>
    </row>
    <row r="20247" spans="12:12">
      <c r="L20247" s="71"/>
    </row>
    <row r="20248" spans="12:12">
      <c r="L20248" s="71"/>
    </row>
    <row r="20249" spans="12:12">
      <c r="L20249" s="71"/>
    </row>
    <row r="20250" spans="12:12">
      <c r="L20250" s="71"/>
    </row>
    <row r="20251" spans="12:12">
      <c r="L20251" s="71"/>
    </row>
    <row r="20252" spans="12:12">
      <c r="L20252" s="71"/>
    </row>
    <row r="20253" spans="12:12">
      <c r="L20253" s="71"/>
    </row>
    <row r="20254" spans="12:12">
      <c r="L20254" s="71"/>
    </row>
    <row r="20255" spans="12:12">
      <c r="L20255" s="71"/>
    </row>
    <row r="20256" spans="12:12">
      <c r="L20256" s="71"/>
    </row>
    <row r="20257" spans="12:12">
      <c r="L20257" s="71"/>
    </row>
    <row r="20258" spans="12:12">
      <c r="L20258" s="71"/>
    </row>
    <row r="20259" spans="12:12">
      <c r="L20259" s="71"/>
    </row>
    <row r="20260" spans="12:12">
      <c r="L20260" s="71"/>
    </row>
    <row r="20261" spans="12:12">
      <c r="L20261" s="71"/>
    </row>
    <row r="20262" spans="12:12">
      <c r="L20262" s="71"/>
    </row>
    <row r="20263" spans="12:12">
      <c r="L20263" s="71"/>
    </row>
    <row r="20264" spans="12:12">
      <c r="L20264" s="71"/>
    </row>
    <row r="20265" spans="12:12">
      <c r="L20265" s="71"/>
    </row>
    <row r="20266" spans="12:12">
      <c r="L20266" s="71"/>
    </row>
    <row r="20267" spans="12:12">
      <c r="L20267" s="71"/>
    </row>
    <row r="20268" spans="12:12">
      <c r="L20268" s="71"/>
    </row>
    <row r="20269" spans="12:12">
      <c r="L20269" s="71"/>
    </row>
    <row r="20270" spans="12:12">
      <c r="L20270" s="71"/>
    </row>
    <row r="20271" spans="12:12">
      <c r="L20271" s="71"/>
    </row>
    <row r="20272" spans="12:12">
      <c r="L20272" s="71"/>
    </row>
    <row r="20273" spans="12:12">
      <c r="L20273" s="71"/>
    </row>
    <row r="20274" spans="12:12">
      <c r="L20274" s="71"/>
    </row>
    <row r="20275" spans="12:12">
      <c r="L20275" s="71"/>
    </row>
    <row r="20276" spans="12:12">
      <c r="L20276" s="71"/>
    </row>
    <row r="20277" spans="12:12">
      <c r="L20277" s="71"/>
    </row>
    <row r="20278" spans="12:12">
      <c r="L20278" s="71"/>
    </row>
    <row r="20279" spans="12:12">
      <c r="L20279" s="71"/>
    </row>
    <row r="20280" spans="12:12">
      <c r="L20280" s="71"/>
    </row>
    <row r="20281" spans="12:12">
      <c r="L20281" s="71"/>
    </row>
    <row r="20282" spans="12:12">
      <c r="L20282" s="71"/>
    </row>
    <row r="20283" spans="12:12">
      <c r="L20283" s="71"/>
    </row>
    <row r="20284" spans="12:12">
      <c r="L20284" s="71"/>
    </row>
    <row r="20285" spans="12:12">
      <c r="L20285" s="71"/>
    </row>
    <row r="20286" spans="12:12">
      <c r="L20286" s="71"/>
    </row>
    <row r="20287" spans="12:12">
      <c r="L20287" s="71"/>
    </row>
    <row r="20288" spans="12:12">
      <c r="L20288" s="71"/>
    </row>
    <row r="20289" spans="12:12">
      <c r="L20289" s="71"/>
    </row>
    <row r="20290" spans="12:12">
      <c r="L20290" s="71"/>
    </row>
    <row r="20291" spans="12:12">
      <c r="L20291" s="71"/>
    </row>
    <row r="20292" spans="12:12">
      <c r="L20292" s="71"/>
    </row>
    <row r="20293" spans="12:12">
      <c r="L20293" s="71"/>
    </row>
    <row r="20294" spans="12:12">
      <c r="L20294" s="71"/>
    </row>
    <row r="20295" spans="12:12">
      <c r="L20295" s="71"/>
    </row>
    <row r="20296" spans="12:12">
      <c r="L20296" s="71"/>
    </row>
    <row r="20297" spans="12:12">
      <c r="L20297" s="71"/>
    </row>
    <row r="20298" spans="12:12">
      <c r="L20298" s="71"/>
    </row>
    <row r="20299" spans="12:12">
      <c r="L20299" s="71"/>
    </row>
    <row r="20300" spans="12:12">
      <c r="L20300" s="71"/>
    </row>
    <row r="20301" spans="12:12">
      <c r="L20301" s="71"/>
    </row>
    <row r="20302" spans="12:12">
      <c r="L20302" s="71"/>
    </row>
    <row r="20303" spans="12:12">
      <c r="L20303" s="71"/>
    </row>
    <row r="20304" spans="12:12">
      <c r="L20304" s="71"/>
    </row>
    <row r="20305" spans="12:12">
      <c r="L20305" s="71"/>
    </row>
    <row r="20306" spans="12:12">
      <c r="L20306" s="71"/>
    </row>
    <row r="20307" spans="12:12">
      <c r="L20307" s="71"/>
    </row>
    <row r="20308" spans="12:12">
      <c r="L20308" s="71"/>
    </row>
    <row r="20309" spans="12:12">
      <c r="L20309" s="71"/>
    </row>
    <row r="20310" spans="12:12">
      <c r="L20310" s="71"/>
    </row>
    <row r="20311" spans="12:12">
      <c r="L20311" s="71"/>
    </row>
    <row r="20312" spans="12:12">
      <c r="L20312" s="71"/>
    </row>
    <row r="20313" spans="12:12">
      <c r="L20313" s="71"/>
    </row>
    <row r="20314" spans="12:12">
      <c r="L20314" s="71"/>
    </row>
    <row r="20315" spans="12:12">
      <c r="L20315" s="71"/>
    </row>
    <row r="20316" spans="12:12">
      <c r="L20316" s="71"/>
    </row>
    <row r="20317" spans="12:12">
      <c r="L20317" s="71"/>
    </row>
    <row r="20318" spans="12:12">
      <c r="L20318" s="71"/>
    </row>
    <row r="20319" spans="12:12">
      <c r="L20319" s="71"/>
    </row>
    <row r="20320" spans="12:12">
      <c r="L20320" s="71"/>
    </row>
    <row r="20321" spans="12:12">
      <c r="L20321" s="71"/>
    </row>
    <row r="20322" spans="12:12">
      <c r="L20322" s="71"/>
    </row>
    <row r="20323" spans="12:12">
      <c r="L20323" s="71"/>
    </row>
    <row r="20324" spans="12:12">
      <c r="L20324" s="71"/>
    </row>
    <row r="20325" spans="12:12">
      <c r="L20325" s="71"/>
    </row>
    <row r="20326" spans="12:12">
      <c r="L20326" s="71"/>
    </row>
    <row r="20327" spans="12:12">
      <c r="L20327" s="71"/>
    </row>
    <row r="20328" spans="12:12">
      <c r="L20328" s="71"/>
    </row>
    <row r="20329" spans="12:12">
      <c r="L20329" s="71"/>
    </row>
    <row r="20330" spans="12:12">
      <c r="L20330" s="71"/>
    </row>
    <row r="20331" spans="12:12">
      <c r="L20331" s="71"/>
    </row>
    <row r="20332" spans="12:12">
      <c r="L20332" s="71"/>
    </row>
    <row r="20333" spans="12:12">
      <c r="L20333" s="71"/>
    </row>
    <row r="20334" spans="12:12">
      <c r="L20334" s="71"/>
    </row>
    <row r="20335" spans="12:12">
      <c r="L20335" s="71"/>
    </row>
    <row r="20336" spans="12:12">
      <c r="L20336" s="71"/>
    </row>
    <row r="20337" spans="12:12">
      <c r="L20337" s="71"/>
    </row>
    <row r="20338" spans="12:12">
      <c r="L20338" s="71"/>
    </row>
    <row r="20339" spans="12:12">
      <c r="L20339" s="71"/>
    </row>
    <row r="20340" spans="12:12">
      <c r="L20340" s="71"/>
    </row>
    <row r="20341" spans="12:12">
      <c r="L20341" s="71"/>
    </row>
    <row r="20342" spans="12:12">
      <c r="L20342" s="71"/>
    </row>
    <row r="20343" spans="12:12">
      <c r="L20343" s="71"/>
    </row>
    <row r="20344" spans="12:12">
      <c r="L20344" s="71"/>
    </row>
    <row r="20345" spans="12:12">
      <c r="L20345" s="71"/>
    </row>
    <row r="20346" spans="12:12">
      <c r="L20346" s="71"/>
    </row>
    <row r="20347" spans="12:12">
      <c r="L20347" s="71"/>
    </row>
    <row r="20348" spans="12:12">
      <c r="L20348" s="71"/>
    </row>
    <row r="20349" spans="12:12">
      <c r="L20349" s="71"/>
    </row>
    <row r="20350" spans="12:12">
      <c r="L20350" s="71"/>
    </row>
    <row r="20351" spans="12:12">
      <c r="L20351" s="71"/>
    </row>
    <row r="20352" spans="12:12">
      <c r="L20352" s="71"/>
    </row>
    <row r="20353" spans="12:12">
      <c r="L20353" s="71"/>
    </row>
    <row r="20354" spans="12:12">
      <c r="L20354" s="71"/>
    </row>
    <row r="20355" spans="12:12">
      <c r="L20355" s="71"/>
    </row>
    <row r="20356" spans="12:12">
      <c r="L20356" s="71"/>
    </row>
    <row r="20357" spans="12:12">
      <c r="L20357" s="71"/>
    </row>
    <row r="20358" spans="12:12">
      <c r="L20358" s="71"/>
    </row>
    <row r="20359" spans="12:12">
      <c r="L20359" s="71"/>
    </row>
    <row r="20360" spans="12:12">
      <c r="L20360" s="71"/>
    </row>
    <row r="20361" spans="12:12">
      <c r="L20361" s="71"/>
    </row>
    <row r="20362" spans="12:12">
      <c r="L20362" s="71"/>
    </row>
    <row r="20363" spans="12:12">
      <c r="L20363" s="71"/>
    </row>
    <row r="20364" spans="12:12">
      <c r="L20364" s="71"/>
    </row>
    <row r="20365" spans="12:12">
      <c r="L20365" s="71"/>
    </row>
    <row r="20366" spans="12:12">
      <c r="L20366" s="71"/>
    </row>
    <row r="20367" spans="12:12">
      <c r="L20367" s="71"/>
    </row>
    <row r="20368" spans="12:12">
      <c r="L20368" s="71"/>
    </row>
    <row r="20369" spans="12:12">
      <c r="L20369" s="71"/>
    </row>
    <row r="20370" spans="12:12">
      <c r="L20370" s="71"/>
    </row>
    <row r="20371" spans="12:12">
      <c r="L20371" s="71"/>
    </row>
    <row r="20372" spans="12:12">
      <c r="L20372" s="71"/>
    </row>
    <row r="20373" spans="12:12">
      <c r="L20373" s="71"/>
    </row>
    <row r="20374" spans="12:12">
      <c r="L20374" s="71"/>
    </row>
    <row r="20375" spans="12:12">
      <c r="L20375" s="71"/>
    </row>
    <row r="20376" spans="12:12">
      <c r="L20376" s="71"/>
    </row>
    <row r="20377" spans="12:12">
      <c r="L20377" s="71"/>
    </row>
    <row r="20378" spans="12:12">
      <c r="L20378" s="71"/>
    </row>
    <row r="20379" spans="12:12">
      <c r="L20379" s="71"/>
    </row>
    <row r="20380" spans="12:12">
      <c r="L20380" s="71"/>
    </row>
    <row r="20381" spans="12:12">
      <c r="L20381" s="71"/>
    </row>
    <row r="20382" spans="12:12">
      <c r="L20382" s="71"/>
    </row>
    <row r="20383" spans="12:12">
      <c r="L20383" s="71"/>
    </row>
    <row r="20384" spans="12:12">
      <c r="L20384" s="71"/>
    </row>
    <row r="20385" spans="12:12">
      <c r="L20385" s="71"/>
    </row>
    <row r="20386" spans="12:12">
      <c r="L20386" s="71"/>
    </row>
    <row r="20387" spans="12:12">
      <c r="L20387" s="71"/>
    </row>
    <row r="20388" spans="12:12">
      <c r="L20388" s="71"/>
    </row>
    <row r="20389" spans="12:12">
      <c r="L20389" s="71"/>
    </row>
    <row r="20390" spans="12:12">
      <c r="L20390" s="71"/>
    </row>
    <row r="20391" spans="12:12">
      <c r="L20391" s="71"/>
    </row>
    <row r="20392" spans="12:12">
      <c r="L20392" s="71"/>
    </row>
    <row r="20393" spans="12:12">
      <c r="L20393" s="71"/>
    </row>
    <row r="20394" spans="12:12">
      <c r="L20394" s="71"/>
    </row>
    <row r="20395" spans="12:12">
      <c r="L20395" s="71"/>
    </row>
    <row r="20396" spans="12:12">
      <c r="L20396" s="71"/>
    </row>
    <row r="20397" spans="12:12">
      <c r="L20397" s="71"/>
    </row>
    <row r="20398" spans="12:12">
      <c r="L20398" s="71"/>
    </row>
    <row r="20399" spans="12:12">
      <c r="L20399" s="71"/>
    </row>
    <row r="20400" spans="12:12">
      <c r="L20400" s="71"/>
    </row>
    <row r="20401" spans="12:12">
      <c r="L20401" s="71"/>
    </row>
    <row r="20402" spans="12:12">
      <c r="L20402" s="71"/>
    </row>
    <row r="20403" spans="12:12">
      <c r="L20403" s="71"/>
    </row>
    <row r="20404" spans="12:12">
      <c r="L20404" s="71"/>
    </row>
    <row r="20405" spans="12:12">
      <c r="L20405" s="71"/>
    </row>
    <row r="20406" spans="12:12">
      <c r="L20406" s="71"/>
    </row>
    <row r="20407" spans="12:12">
      <c r="L20407" s="71"/>
    </row>
    <row r="20408" spans="12:12">
      <c r="L20408" s="71"/>
    </row>
    <row r="20409" spans="12:12">
      <c r="L20409" s="71"/>
    </row>
    <row r="20410" spans="12:12">
      <c r="L20410" s="71"/>
    </row>
    <row r="20411" spans="12:12">
      <c r="L20411" s="71"/>
    </row>
    <row r="20412" spans="12:12">
      <c r="L20412" s="71"/>
    </row>
    <row r="20413" spans="12:12">
      <c r="L20413" s="71"/>
    </row>
    <row r="20414" spans="12:12">
      <c r="L20414" s="71"/>
    </row>
    <row r="20415" spans="12:12">
      <c r="L20415" s="71"/>
    </row>
    <row r="20416" spans="12:12">
      <c r="L20416" s="71"/>
    </row>
    <row r="20417" spans="12:12">
      <c r="L20417" s="71"/>
    </row>
    <row r="20418" spans="12:12">
      <c r="L20418" s="71"/>
    </row>
    <row r="20419" spans="12:12">
      <c r="L20419" s="71"/>
    </row>
    <row r="20420" spans="12:12">
      <c r="L20420" s="71"/>
    </row>
    <row r="20421" spans="12:12">
      <c r="L20421" s="71"/>
    </row>
    <row r="20422" spans="12:12">
      <c r="L20422" s="71"/>
    </row>
    <row r="20423" spans="12:12">
      <c r="L20423" s="71"/>
    </row>
    <row r="20424" spans="12:12">
      <c r="L20424" s="71"/>
    </row>
    <row r="20425" spans="12:12">
      <c r="L20425" s="71"/>
    </row>
    <row r="20426" spans="12:12">
      <c r="L20426" s="71"/>
    </row>
    <row r="20427" spans="12:12">
      <c r="L20427" s="71"/>
    </row>
    <row r="20428" spans="12:12">
      <c r="L20428" s="71"/>
    </row>
    <row r="20429" spans="12:12">
      <c r="L20429" s="71"/>
    </row>
    <row r="20430" spans="12:12">
      <c r="L20430" s="71"/>
    </row>
    <row r="20431" spans="12:12">
      <c r="L20431" s="71"/>
    </row>
    <row r="20432" spans="12:12">
      <c r="L20432" s="71"/>
    </row>
    <row r="20433" spans="12:12">
      <c r="L20433" s="71"/>
    </row>
    <row r="20434" spans="12:12">
      <c r="L20434" s="71"/>
    </row>
    <row r="20435" spans="12:12">
      <c r="L20435" s="71"/>
    </row>
    <row r="20436" spans="12:12">
      <c r="L20436" s="71"/>
    </row>
    <row r="20437" spans="12:12">
      <c r="L20437" s="71"/>
    </row>
    <row r="20438" spans="12:12">
      <c r="L20438" s="71"/>
    </row>
    <row r="20439" spans="12:12">
      <c r="L20439" s="71"/>
    </row>
    <row r="20440" spans="12:12">
      <c r="L20440" s="71"/>
    </row>
    <row r="20441" spans="12:12">
      <c r="L20441" s="71"/>
    </row>
    <row r="20442" spans="12:12">
      <c r="L20442" s="71"/>
    </row>
    <row r="20443" spans="12:12">
      <c r="L20443" s="71"/>
    </row>
    <row r="20444" spans="12:12">
      <c r="L20444" s="71"/>
    </row>
    <row r="20445" spans="12:12">
      <c r="L20445" s="71"/>
    </row>
    <row r="20446" spans="12:12">
      <c r="L20446" s="71"/>
    </row>
    <row r="20447" spans="12:12">
      <c r="L20447" s="71"/>
    </row>
    <row r="20448" spans="12:12">
      <c r="L20448" s="71"/>
    </row>
    <row r="20449" spans="12:12">
      <c r="L20449" s="71"/>
    </row>
    <row r="20450" spans="12:12">
      <c r="L20450" s="71"/>
    </row>
    <row r="20451" spans="12:12">
      <c r="L20451" s="71"/>
    </row>
    <row r="20452" spans="12:12">
      <c r="L20452" s="71"/>
    </row>
    <row r="20453" spans="12:12">
      <c r="L20453" s="71"/>
    </row>
    <row r="20454" spans="12:12">
      <c r="L20454" s="71"/>
    </row>
    <row r="20455" spans="12:12">
      <c r="L20455" s="71"/>
    </row>
    <row r="20456" spans="12:12">
      <c r="L20456" s="71"/>
    </row>
    <row r="20457" spans="12:12">
      <c r="L20457" s="71"/>
    </row>
    <row r="20458" spans="12:12">
      <c r="L20458" s="71"/>
    </row>
    <row r="20459" spans="12:12">
      <c r="L20459" s="71"/>
    </row>
    <row r="20460" spans="12:12">
      <c r="L20460" s="71"/>
    </row>
    <row r="20461" spans="12:12">
      <c r="L20461" s="71"/>
    </row>
    <row r="20462" spans="12:12">
      <c r="L20462" s="71"/>
    </row>
    <row r="20463" spans="12:12">
      <c r="L20463" s="71"/>
    </row>
    <row r="20464" spans="12:12">
      <c r="L20464" s="71"/>
    </row>
    <row r="20465" spans="12:12">
      <c r="L20465" s="71"/>
    </row>
    <row r="20466" spans="12:12">
      <c r="L20466" s="71"/>
    </row>
    <row r="20467" spans="12:12">
      <c r="L20467" s="71"/>
    </row>
    <row r="20468" spans="12:12">
      <c r="L20468" s="71"/>
    </row>
    <row r="20469" spans="12:12">
      <c r="L20469" s="71"/>
    </row>
    <row r="20470" spans="12:12">
      <c r="L20470" s="71"/>
    </row>
    <row r="20471" spans="12:12">
      <c r="L20471" s="71"/>
    </row>
    <row r="20472" spans="12:12">
      <c r="L20472" s="71"/>
    </row>
    <row r="20473" spans="12:12">
      <c r="L20473" s="71"/>
    </row>
    <row r="20474" spans="12:12">
      <c r="L20474" s="71"/>
    </row>
    <row r="20475" spans="12:12">
      <c r="L20475" s="71"/>
    </row>
    <row r="20476" spans="12:12">
      <c r="L20476" s="71"/>
    </row>
    <row r="20477" spans="12:12">
      <c r="L20477" s="71"/>
    </row>
    <row r="20478" spans="12:12">
      <c r="L20478" s="71"/>
    </row>
    <row r="20479" spans="12:12">
      <c r="L20479" s="71"/>
    </row>
    <row r="20480" spans="12:12">
      <c r="L20480" s="71"/>
    </row>
    <row r="20481" spans="12:12">
      <c r="L20481" s="71"/>
    </row>
    <row r="20482" spans="12:12">
      <c r="L20482" s="71"/>
    </row>
    <row r="20483" spans="12:12">
      <c r="L20483" s="71"/>
    </row>
    <row r="20484" spans="12:12">
      <c r="L20484" s="71"/>
    </row>
    <row r="20485" spans="12:12">
      <c r="L20485" s="71"/>
    </row>
    <row r="20486" spans="12:12">
      <c r="L20486" s="71"/>
    </row>
    <row r="20487" spans="12:12">
      <c r="L20487" s="71"/>
    </row>
    <row r="20488" spans="12:12">
      <c r="L20488" s="71"/>
    </row>
    <row r="20489" spans="12:12">
      <c r="L20489" s="71"/>
    </row>
    <row r="20490" spans="12:12">
      <c r="L20490" s="71"/>
    </row>
    <row r="20491" spans="12:12">
      <c r="L20491" s="71"/>
    </row>
    <row r="20492" spans="12:12">
      <c r="L20492" s="71"/>
    </row>
    <row r="20493" spans="12:12">
      <c r="L20493" s="71"/>
    </row>
    <row r="20494" spans="12:12">
      <c r="L20494" s="71"/>
    </row>
    <row r="20495" spans="12:12">
      <c r="L20495" s="71"/>
    </row>
    <row r="20496" spans="12:12">
      <c r="L20496" s="71"/>
    </row>
    <row r="20497" spans="12:12">
      <c r="L20497" s="71"/>
    </row>
    <row r="20498" spans="12:12">
      <c r="L20498" s="71"/>
    </row>
    <row r="20499" spans="12:12">
      <c r="L20499" s="71"/>
    </row>
    <row r="20500" spans="12:12">
      <c r="L20500" s="71"/>
    </row>
    <row r="20501" spans="12:12">
      <c r="L20501" s="71"/>
    </row>
    <row r="20502" spans="12:12">
      <c r="L20502" s="71"/>
    </row>
    <row r="20503" spans="12:12">
      <c r="L20503" s="71"/>
    </row>
    <row r="20504" spans="12:12">
      <c r="L20504" s="71"/>
    </row>
    <row r="20505" spans="12:12">
      <c r="L20505" s="71"/>
    </row>
    <row r="20506" spans="12:12">
      <c r="L20506" s="71"/>
    </row>
    <row r="20507" spans="12:12">
      <c r="L20507" s="71"/>
    </row>
    <row r="20508" spans="12:12">
      <c r="L20508" s="71"/>
    </row>
    <row r="20509" spans="12:12">
      <c r="L20509" s="71"/>
    </row>
    <row r="20510" spans="12:12">
      <c r="L20510" s="71"/>
    </row>
    <row r="20511" spans="12:12">
      <c r="L20511" s="71"/>
    </row>
    <row r="20512" spans="12:12">
      <c r="L20512" s="71"/>
    </row>
    <row r="20513" spans="12:12">
      <c r="L20513" s="71"/>
    </row>
    <row r="20514" spans="12:12">
      <c r="L20514" s="71"/>
    </row>
    <row r="20515" spans="12:12">
      <c r="L20515" s="71"/>
    </row>
    <row r="20516" spans="12:12">
      <c r="L20516" s="71"/>
    </row>
    <row r="20517" spans="12:12">
      <c r="L20517" s="71"/>
    </row>
    <row r="20518" spans="12:12">
      <c r="L20518" s="71"/>
    </row>
    <row r="20519" spans="12:12">
      <c r="L20519" s="71"/>
    </row>
    <row r="20520" spans="12:12">
      <c r="L20520" s="71"/>
    </row>
    <row r="20521" spans="12:12">
      <c r="L20521" s="71"/>
    </row>
    <row r="20522" spans="12:12">
      <c r="L20522" s="71"/>
    </row>
    <row r="20523" spans="12:12">
      <c r="L20523" s="71"/>
    </row>
    <row r="20524" spans="12:12">
      <c r="L20524" s="71"/>
    </row>
    <row r="20525" spans="12:12">
      <c r="L20525" s="71"/>
    </row>
    <row r="20526" spans="12:12">
      <c r="L20526" s="71"/>
    </row>
    <row r="20527" spans="12:12">
      <c r="L20527" s="71"/>
    </row>
    <row r="20528" spans="12:12">
      <c r="L20528" s="71"/>
    </row>
    <row r="20529" spans="12:12">
      <c r="L20529" s="71"/>
    </row>
    <row r="20530" spans="12:12">
      <c r="L20530" s="71"/>
    </row>
    <row r="20531" spans="12:12">
      <c r="L20531" s="71"/>
    </row>
    <row r="20532" spans="12:12">
      <c r="L20532" s="71"/>
    </row>
    <row r="20533" spans="12:12">
      <c r="L20533" s="71"/>
    </row>
    <row r="20534" spans="12:12">
      <c r="L20534" s="71"/>
    </row>
    <row r="20535" spans="12:12">
      <c r="L20535" s="71"/>
    </row>
    <row r="20536" spans="12:12">
      <c r="L20536" s="71"/>
    </row>
    <row r="20537" spans="12:12">
      <c r="L20537" s="71"/>
    </row>
    <row r="20538" spans="12:12">
      <c r="L20538" s="71"/>
    </row>
    <row r="20539" spans="12:12">
      <c r="L20539" s="71"/>
    </row>
    <row r="20540" spans="12:12">
      <c r="L20540" s="71"/>
    </row>
    <row r="20541" spans="12:12">
      <c r="L20541" s="71"/>
    </row>
    <row r="20542" spans="12:12">
      <c r="L20542" s="71"/>
    </row>
    <row r="20543" spans="12:12">
      <c r="L20543" s="71"/>
    </row>
    <row r="20544" spans="12:12">
      <c r="L20544" s="71"/>
    </row>
    <row r="20545" spans="12:12">
      <c r="L20545" s="71"/>
    </row>
    <row r="20546" spans="12:12">
      <c r="L20546" s="71"/>
    </row>
    <row r="20547" spans="12:12">
      <c r="L20547" s="71"/>
    </row>
    <row r="20548" spans="12:12">
      <c r="L20548" s="71"/>
    </row>
    <row r="20549" spans="12:12">
      <c r="L20549" s="71"/>
    </row>
    <row r="20550" spans="12:12">
      <c r="L20550" s="71"/>
    </row>
    <row r="20551" spans="12:12">
      <c r="L20551" s="71"/>
    </row>
    <row r="20552" spans="12:12">
      <c r="L20552" s="71"/>
    </row>
    <row r="20553" spans="12:12">
      <c r="L20553" s="71"/>
    </row>
    <row r="20554" spans="12:12">
      <c r="L20554" s="71"/>
    </row>
    <row r="20555" spans="12:12">
      <c r="L20555" s="71"/>
    </row>
    <row r="20556" spans="12:12">
      <c r="L20556" s="71"/>
    </row>
    <row r="20557" spans="12:12">
      <c r="L20557" s="71"/>
    </row>
    <row r="20558" spans="12:12">
      <c r="L20558" s="71"/>
    </row>
    <row r="20559" spans="12:12">
      <c r="L20559" s="71"/>
    </row>
    <row r="20560" spans="12:12">
      <c r="L20560" s="71"/>
    </row>
    <row r="20561" spans="12:12">
      <c r="L20561" s="71"/>
    </row>
    <row r="20562" spans="12:12">
      <c r="L20562" s="71"/>
    </row>
    <row r="20563" spans="12:12">
      <c r="L20563" s="71"/>
    </row>
    <row r="20564" spans="12:12">
      <c r="L20564" s="71"/>
    </row>
    <row r="20565" spans="12:12">
      <c r="L20565" s="71"/>
    </row>
    <row r="20566" spans="12:12">
      <c r="L20566" s="71"/>
    </row>
    <row r="20567" spans="12:12">
      <c r="L20567" s="71"/>
    </row>
    <row r="20568" spans="12:12">
      <c r="L20568" s="71"/>
    </row>
    <row r="20569" spans="12:12">
      <c r="L20569" s="71"/>
    </row>
    <row r="20570" spans="12:12">
      <c r="L20570" s="71"/>
    </row>
    <row r="20571" spans="12:12">
      <c r="L20571" s="71"/>
    </row>
    <row r="20572" spans="12:12">
      <c r="L20572" s="71"/>
    </row>
    <row r="20573" spans="12:12">
      <c r="L20573" s="71"/>
    </row>
    <row r="20574" spans="12:12">
      <c r="L20574" s="71"/>
    </row>
    <row r="20575" spans="12:12">
      <c r="L20575" s="71"/>
    </row>
    <row r="20576" spans="12:12">
      <c r="L20576" s="71"/>
    </row>
    <row r="20577" spans="12:12">
      <c r="L20577" s="71"/>
    </row>
    <row r="20578" spans="12:12">
      <c r="L20578" s="71"/>
    </row>
    <row r="20579" spans="12:12">
      <c r="L20579" s="71"/>
    </row>
    <row r="20580" spans="12:12">
      <c r="L20580" s="71"/>
    </row>
    <row r="20581" spans="12:12">
      <c r="L20581" s="71"/>
    </row>
    <row r="20582" spans="12:12">
      <c r="L20582" s="71"/>
    </row>
    <row r="20583" spans="12:12">
      <c r="L20583" s="71"/>
    </row>
    <row r="20584" spans="12:12">
      <c r="L20584" s="71"/>
    </row>
    <row r="20585" spans="12:12">
      <c r="L20585" s="71"/>
    </row>
    <row r="20586" spans="12:12">
      <c r="L20586" s="71"/>
    </row>
    <row r="20587" spans="12:12">
      <c r="L20587" s="71"/>
    </row>
    <row r="20588" spans="12:12">
      <c r="L20588" s="71"/>
    </row>
    <row r="20589" spans="12:12">
      <c r="L20589" s="71"/>
    </row>
    <row r="20590" spans="12:12">
      <c r="L20590" s="71"/>
    </row>
    <row r="20591" spans="12:12">
      <c r="L20591" s="71"/>
    </row>
    <row r="20592" spans="12:12">
      <c r="L20592" s="71"/>
    </row>
    <row r="20593" spans="12:12">
      <c r="L20593" s="71"/>
    </row>
    <row r="20594" spans="12:12">
      <c r="L20594" s="71"/>
    </row>
    <row r="20595" spans="12:12">
      <c r="L20595" s="71"/>
    </row>
    <row r="20596" spans="12:12">
      <c r="L20596" s="71"/>
    </row>
    <row r="20597" spans="12:12">
      <c r="L20597" s="71"/>
    </row>
    <row r="20598" spans="12:12">
      <c r="L20598" s="71"/>
    </row>
    <row r="20599" spans="12:12">
      <c r="L20599" s="71"/>
    </row>
    <row r="20600" spans="12:12">
      <c r="L20600" s="71"/>
    </row>
    <row r="20601" spans="12:12">
      <c r="L20601" s="71"/>
    </row>
    <row r="20602" spans="12:12">
      <c r="L20602" s="71"/>
    </row>
    <row r="20603" spans="12:12">
      <c r="L20603" s="71"/>
    </row>
    <row r="20604" spans="12:12">
      <c r="L20604" s="71"/>
    </row>
    <row r="20605" spans="12:12">
      <c r="L20605" s="71"/>
    </row>
    <row r="20606" spans="12:12">
      <c r="L20606" s="71"/>
    </row>
    <row r="20607" spans="12:12">
      <c r="L20607" s="71"/>
    </row>
    <row r="20608" spans="12:12">
      <c r="L20608" s="71"/>
    </row>
    <row r="20609" spans="12:12">
      <c r="L20609" s="71"/>
    </row>
    <row r="20610" spans="12:12">
      <c r="L20610" s="71"/>
    </row>
    <row r="20611" spans="12:12">
      <c r="L20611" s="71"/>
    </row>
    <row r="20612" spans="12:12">
      <c r="L20612" s="71"/>
    </row>
    <row r="20613" spans="12:12">
      <c r="L20613" s="71"/>
    </row>
    <row r="20614" spans="12:12">
      <c r="L20614" s="71"/>
    </row>
    <row r="20615" spans="12:12">
      <c r="L20615" s="71"/>
    </row>
    <row r="20616" spans="12:12">
      <c r="L20616" s="71"/>
    </row>
    <row r="20617" spans="12:12">
      <c r="L20617" s="71"/>
    </row>
    <row r="20618" spans="12:12">
      <c r="L20618" s="71"/>
    </row>
    <row r="20619" spans="12:12">
      <c r="L20619" s="71"/>
    </row>
    <row r="20620" spans="12:12">
      <c r="L20620" s="71"/>
    </row>
    <row r="20621" spans="12:12">
      <c r="L20621" s="71"/>
    </row>
    <row r="20622" spans="12:12">
      <c r="L20622" s="71"/>
    </row>
    <row r="20623" spans="12:12">
      <c r="L20623" s="71"/>
    </row>
    <row r="20624" spans="12:12">
      <c r="L20624" s="71"/>
    </row>
    <row r="20625" spans="12:12">
      <c r="L20625" s="71"/>
    </row>
    <row r="20626" spans="12:12">
      <c r="L20626" s="71"/>
    </row>
    <row r="20627" spans="12:12">
      <c r="L20627" s="71"/>
    </row>
    <row r="20628" spans="12:12">
      <c r="L20628" s="71"/>
    </row>
    <row r="20629" spans="12:12">
      <c r="L20629" s="71"/>
    </row>
    <row r="20630" spans="12:12">
      <c r="L20630" s="71"/>
    </row>
    <row r="20631" spans="12:12">
      <c r="L20631" s="71"/>
    </row>
    <row r="20632" spans="12:12">
      <c r="L20632" s="71"/>
    </row>
    <row r="20633" spans="12:12">
      <c r="L20633" s="71"/>
    </row>
    <row r="20634" spans="12:12">
      <c r="L20634" s="71"/>
    </row>
    <row r="20635" spans="12:12">
      <c r="L20635" s="71"/>
    </row>
    <row r="20636" spans="12:12">
      <c r="L20636" s="71"/>
    </row>
    <row r="20637" spans="12:12">
      <c r="L20637" s="71"/>
    </row>
    <row r="20638" spans="12:12">
      <c r="L20638" s="71"/>
    </row>
    <row r="20639" spans="12:12">
      <c r="L20639" s="71"/>
    </row>
    <row r="20640" spans="12:12">
      <c r="L20640" s="71"/>
    </row>
    <row r="20641" spans="12:12">
      <c r="L20641" s="71"/>
    </row>
    <row r="20642" spans="12:12">
      <c r="L20642" s="71"/>
    </row>
    <row r="20643" spans="12:12">
      <c r="L20643" s="71"/>
    </row>
    <row r="20644" spans="12:12">
      <c r="L20644" s="71"/>
    </row>
    <row r="20645" spans="12:12">
      <c r="L20645" s="71"/>
    </row>
    <row r="20646" spans="12:12">
      <c r="L20646" s="71"/>
    </row>
    <row r="20647" spans="12:12">
      <c r="L20647" s="71"/>
    </row>
    <row r="20648" spans="12:12">
      <c r="L20648" s="71"/>
    </row>
    <row r="20649" spans="12:12">
      <c r="L20649" s="71"/>
    </row>
    <row r="20650" spans="12:12">
      <c r="L20650" s="71"/>
    </row>
    <row r="20651" spans="12:12">
      <c r="L20651" s="71"/>
    </row>
    <row r="20652" spans="12:12">
      <c r="L20652" s="71"/>
    </row>
    <row r="20653" spans="12:12">
      <c r="L20653" s="71"/>
    </row>
    <row r="20654" spans="12:12">
      <c r="L20654" s="71"/>
    </row>
    <row r="20655" spans="12:12">
      <c r="L20655" s="71"/>
    </row>
    <row r="20656" spans="12:12">
      <c r="L20656" s="71"/>
    </row>
    <row r="20657" spans="12:12">
      <c r="L20657" s="71"/>
    </row>
    <row r="20658" spans="12:12">
      <c r="L20658" s="71"/>
    </row>
    <row r="20659" spans="12:12">
      <c r="L20659" s="71"/>
    </row>
    <row r="20660" spans="12:12">
      <c r="L20660" s="71"/>
    </row>
    <row r="20661" spans="12:12">
      <c r="L20661" s="71"/>
    </row>
    <row r="20662" spans="12:12">
      <c r="L20662" s="71"/>
    </row>
    <row r="20663" spans="12:12">
      <c r="L20663" s="71"/>
    </row>
    <row r="20664" spans="12:12">
      <c r="L20664" s="71"/>
    </row>
    <row r="20665" spans="12:12">
      <c r="L20665" s="71"/>
    </row>
    <row r="20666" spans="12:12">
      <c r="L20666" s="71"/>
    </row>
    <row r="20667" spans="12:12">
      <c r="L20667" s="71"/>
    </row>
    <row r="20668" spans="12:12">
      <c r="L20668" s="71"/>
    </row>
    <row r="20669" spans="12:12">
      <c r="L20669" s="71"/>
    </row>
    <row r="20670" spans="12:12">
      <c r="L20670" s="71"/>
    </row>
    <row r="20671" spans="12:12">
      <c r="L20671" s="71"/>
    </row>
    <row r="20672" spans="12:12">
      <c r="L20672" s="71"/>
    </row>
    <row r="20673" spans="12:12">
      <c r="L20673" s="71"/>
    </row>
    <row r="20674" spans="12:12">
      <c r="L20674" s="71"/>
    </row>
    <row r="20675" spans="12:12">
      <c r="L20675" s="71"/>
    </row>
    <row r="20676" spans="12:12">
      <c r="L20676" s="71"/>
    </row>
    <row r="20677" spans="12:12">
      <c r="L20677" s="71"/>
    </row>
    <row r="20678" spans="12:12">
      <c r="L20678" s="71"/>
    </row>
    <row r="20679" spans="12:12">
      <c r="L20679" s="71"/>
    </row>
    <row r="20680" spans="12:12">
      <c r="L20680" s="71"/>
    </row>
    <row r="20681" spans="12:12">
      <c r="L20681" s="71"/>
    </row>
    <row r="20682" spans="12:12">
      <c r="L20682" s="71"/>
    </row>
    <row r="20683" spans="12:12">
      <c r="L20683" s="71"/>
    </row>
    <row r="20684" spans="12:12">
      <c r="L20684" s="71"/>
    </row>
    <row r="20685" spans="12:12">
      <c r="L20685" s="71"/>
    </row>
    <row r="20686" spans="12:12">
      <c r="L20686" s="71"/>
    </row>
    <row r="20687" spans="12:12">
      <c r="L20687" s="71"/>
    </row>
    <row r="20688" spans="12:12">
      <c r="L20688" s="71"/>
    </row>
    <row r="20689" spans="12:12">
      <c r="L20689" s="71"/>
    </row>
    <row r="20690" spans="12:12">
      <c r="L20690" s="71"/>
    </row>
    <row r="20691" spans="12:12">
      <c r="L20691" s="71"/>
    </row>
    <row r="20692" spans="12:12">
      <c r="L20692" s="71"/>
    </row>
    <row r="20693" spans="12:12">
      <c r="L20693" s="71"/>
    </row>
    <row r="20694" spans="12:12">
      <c r="L20694" s="71"/>
    </row>
    <row r="20695" spans="12:12">
      <c r="L20695" s="71"/>
    </row>
    <row r="20696" spans="12:12">
      <c r="L20696" s="71"/>
    </row>
    <row r="20697" spans="12:12">
      <c r="L20697" s="71"/>
    </row>
    <row r="20698" spans="12:12">
      <c r="L20698" s="71"/>
    </row>
    <row r="20699" spans="12:12">
      <c r="L20699" s="71"/>
    </row>
    <row r="20700" spans="12:12">
      <c r="L20700" s="71"/>
    </row>
    <row r="20701" spans="12:12">
      <c r="L20701" s="71"/>
    </row>
    <row r="20702" spans="12:12">
      <c r="L20702" s="71"/>
    </row>
    <row r="20703" spans="12:12">
      <c r="L20703" s="71"/>
    </row>
    <row r="20704" spans="12:12">
      <c r="L20704" s="71"/>
    </row>
    <row r="20705" spans="12:12">
      <c r="L20705" s="71"/>
    </row>
    <row r="20706" spans="12:12">
      <c r="L20706" s="71"/>
    </row>
    <row r="20707" spans="12:12">
      <c r="L20707" s="71"/>
    </row>
    <row r="20708" spans="12:12">
      <c r="L20708" s="71"/>
    </row>
    <row r="20709" spans="12:12">
      <c r="L20709" s="71"/>
    </row>
    <row r="20710" spans="12:12">
      <c r="L20710" s="71"/>
    </row>
    <row r="20711" spans="12:12">
      <c r="L20711" s="71"/>
    </row>
    <row r="20712" spans="12:12">
      <c r="L20712" s="71"/>
    </row>
    <row r="20713" spans="12:12">
      <c r="L20713" s="71"/>
    </row>
    <row r="20714" spans="12:12">
      <c r="L20714" s="71"/>
    </row>
    <row r="20715" spans="12:12">
      <c r="L20715" s="71"/>
    </row>
    <row r="20716" spans="12:12">
      <c r="L20716" s="71"/>
    </row>
    <row r="20717" spans="12:12">
      <c r="L20717" s="71"/>
    </row>
    <row r="20718" spans="12:12">
      <c r="L20718" s="71"/>
    </row>
    <row r="20719" spans="12:12">
      <c r="L20719" s="71"/>
    </row>
    <row r="20720" spans="12:12">
      <c r="L20720" s="71"/>
    </row>
    <row r="20721" spans="12:12">
      <c r="L20721" s="71"/>
    </row>
    <row r="20722" spans="12:12">
      <c r="L20722" s="71"/>
    </row>
    <row r="20723" spans="12:12">
      <c r="L20723" s="71"/>
    </row>
    <row r="20724" spans="12:12">
      <c r="L20724" s="71"/>
    </row>
    <row r="20725" spans="12:12">
      <c r="L20725" s="71"/>
    </row>
    <row r="20726" spans="12:12">
      <c r="L20726" s="71"/>
    </row>
    <row r="20727" spans="12:12">
      <c r="L20727" s="71"/>
    </row>
    <row r="20728" spans="12:12">
      <c r="L20728" s="71"/>
    </row>
    <row r="20729" spans="12:12">
      <c r="L20729" s="71"/>
    </row>
    <row r="20730" spans="12:12">
      <c r="L20730" s="71"/>
    </row>
    <row r="20731" spans="12:12">
      <c r="L20731" s="71"/>
    </row>
    <row r="20732" spans="12:12">
      <c r="L20732" s="71"/>
    </row>
    <row r="20733" spans="12:12">
      <c r="L20733" s="71"/>
    </row>
    <row r="20734" spans="12:12">
      <c r="L20734" s="71"/>
    </row>
    <row r="20735" spans="12:12">
      <c r="L20735" s="71"/>
    </row>
    <row r="20736" spans="12:12">
      <c r="L20736" s="71"/>
    </row>
    <row r="20737" spans="12:12">
      <c r="L20737" s="71"/>
    </row>
    <row r="20738" spans="12:12">
      <c r="L20738" s="71"/>
    </row>
    <row r="20739" spans="12:12">
      <c r="L20739" s="71"/>
    </row>
    <row r="20740" spans="12:12">
      <c r="L20740" s="71"/>
    </row>
    <row r="20741" spans="12:12">
      <c r="L20741" s="71"/>
    </row>
    <row r="20742" spans="12:12">
      <c r="L20742" s="71"/>
    </row>
    <row r="20743" spans="12:12">
      <c r="L20743" s="71"/>
    </row>
    <row r="20744" spans="12:12">
      <c r="L20744" s="71"/>
    </row>
    <row r="20745" spans="12:12">
      <c r="L20745" s="71"/>
    </row>
    <row r="20746" spans="12:12">
      <c r="L20746" s="71"/>
    </row>
    <row r="20747" spans="12:12">
      <c r="L20747" s="71"/>
    </row>
    <row r="20748" spans="12:12">
      <c r="L20748" s="71"/>
    </row>
    <row r="20749" spans="12:12">
      <c r="L20749" s="71"/>
    </row>
    <row r="20750" spans="12:12">
      <c r="L20750" s="71"/>
    </row>
    <row r="20751" spans="12:12">
      <c r="L20751" s="71"/>
    </row>
    <row r="20752" spans="12:12">
      <c r="L20752" s="71"/>
    </row>
    <row r="20753" spans="12:12">
      <c r="L20753" s="71"/>
    </row>
    <row r="20754" spans="12:12">
      <c r="L20754" s="71"/>
    </row>
    <row r="20755" spans="12:12">
      <c r="L20755" s="71"/>
    </row>
    <row r="20756" spans="12:12">
      <c r="L20756" s="71"/>
    </row>
    <row r="20757" spans="12:12">
      <c r="L20757" s="71"/>
    </row>
    <row r="20758" spans="12:12">
      <c r="L20758" s="71"/>
    </row>
    <row r="20759" spans="12:12">
      <c r="L20759" s="71"/>
    </row>
    <row r="20760" spans="12:12">
      <c r="L20760" s="71"/>
    </row>
    <row r="20761" spans="12:12">
      <c r="L20761" s="71"/>
    </row>
    <row r="20762" spans="12:12">
      <c r="L20762" s="71"/>
    </row>
    <row r="20763" spans="12:12">
      <c r="L20763" s="71"/>
    </row>
    <row r="20764" spans="12:12">
      <c r="L20764" s="71"/>
    </row>
    <row r="20765" spans="12:12">
      <c r="L20765" s="71"/>
    </row>
    <row r="20766" spans="12:12">
      <c r="L20766" s="71"/>
    </row>
    <row r="20767" spans="12:12">
      <c r="L20767" s="71"/>
    </row>
    <row r="20768" spans="12:12">
      <c r="L20768" s="71"/>
    </row>
    <row r="20769" spans="12:12">
      <c r="L20769" s="71"/>
    </row>
    <row r="20770" spans="12:12">
      <c r="L20770" s="71"/>
    </row>
    <row r="20771" spans="12:12">
      <c r="L20771" s="71"/>
    </row>
    <row r="20772" spans="12:12">
      <c r="L20772" s="71"/>
    </row>
    <row r="20773" spans="12:12">
      <c r="L20773" s="71"/>
    </row>
    <row r="20774" spans="12:12">
      <c r="L20774" s="71"/>
    </row>
    <row r="20775" spans="12:12">
      <c r="L20775" s="71"/>
    </row>
    <row r="20776" spans="12:12">
      <c r="L20776" s="71"/>
    </row>
    <row r="20777" spans="12:12">
      <c r="L20777" s="71"/>
    </row>
    <row r="20778" spans="12:12">
      <c r="L20778" s="71"/>
    </row>
    <row r="20779" spans="12:12">
      <c r="L20779" s="71"/>
    </row>
    <row r="20780" spans="12:12">
      <c r="L20780" s="71"/>
    </row>
    <row r="20781" spans="12:12">
      <c r="L20781" s="71"/>
    </row>
    <row r="20782" spans="12:12">
      <c r="L20782" s="71"/>
    </row>
    <row r="20783" spans="12:12">
      <c r="L20783" s="71"/>
    </row>
    <row r="20784" spans="12:12">
      <c r="L20784" s="71"/>
    </row>
    <row r="20785" spans="12:12">
      <c r="L20785" s="71"/>
    </row>
    <row r="20786" spans="12:12">
      <c r="L20786" s="71"/>
    </row>
    <row r="20787" spans="12:12">
      <c r="L20787" s="71"/>
    </row>
    <row r="20788" spans="12:12">
      <c r="L20788" s="71"/>
    </row>
    <row r="20789" spans="12:12">
      <c r="L20789" s="71"/>
    </row>
    <row r="20790" spans="12:12">
      <c r="L20790" s="71"/>
    </row>
    <row r="20791" spans="12:12">
      <c r="L20791" s="71"/>
    </row>
    <row r="20792" spans="12:12">
      <c r="L20792" s="71"/>
    </row>
    <row r="20793" spans="12:12">
      <c r="L20793" s="71"/>
    </row>
    <row r="20794" spans="12:12">
      <c r="L20794" s="71"/>
    </row>
    <row r="20795" spans="12:12">
      <c r="L20795" s="71"/>
    </row>
    <row r="20796" spans="12:12">
      <c r="L20796" s="71"/>
    </row>
    <row r="20797" spans="12:12">
      <c r="L20797" s="71"/>
    </row>
    <row r="20798" spans="12:12">
      <c r="L20798" s="71"/>
    </row>
    <row r="20799" spans="12:12">
      <c r="L20799" s="71"/>
    </row>
    <row r="20800" spans="12:12">
      <c r="L20800" s="71"/>
    </row>
    <row r="20801" spans="12:12">
      <c r="L20801" s="71"/>
    </row>
    <row r="20802" spans="12:12">
      <c r="L20802" s="71"/>
    </row>
    <row r="20803" spans="12:12">
      <c r="L20803" s="71"/>
    </row>
    <row r="20804" spans="12:12">
      <c r="L20804" s="71"/>
    </row>
    <row r="20805" spans="12:12">
      <c r="L20805" s="71"/>
    </row>
    <row r="20806" spans="12:12">
      <c r="L20806" s="71"/>
    </row>
    <row r="20807" spans="12:12">
      <c r="L20807" s="71"/>
    </row>
    <row r="20808" spans="12:12">
      <c r="L20808" s="71"/>
    </row>
    <row r="20809" spans="12:12">
      <c r="L20809" s="71"/>
    </row>
    <row r="20810" spans="12:12">
      <c r="L20810" s="71"/>
    </row>
    <row r="20811" spans="12:12">
      <c r="L20811" s="71"/>
    </row>
    <row r="20812" spans="12:12">
      <c r="L20812" s="71"/>
    </row>
    <row r="20813" spans="12:12">
      <c r="L20813" s="71"/>
    </row>
    <row r="20814" spans="12:12">
      <c r="L20814" s="71"/>
    </row>
    <row r="20815" spans="12:12">
      <c r="L20815" s="71"/>
    </row>
    <row r="20816" spans="12:12">
      <c r="L20816" s="71"/>
    </row>
    <row r="20817" spans="12:12">
      <c r="L20817" s="71"/>
    </row>
    <row r="20818" spans="12:12">
      <c r="L20818" s="71"/>
    </row>
    <row r="20819" spans="12:12">
      <c r="L20819" s="71"/>
    </row>
    <row r="20820" spans="12:12">
      <c r="L20820" s="71"/>
    </row>
    <row r="20821" spans="12:12">
      <c r="L20821" s="71"/>
    </row>
    <row r="20822" spans="12:12">
      <c r="L20822" s="71"/>
    </row>
    <row r="20823" spans="12:12">
      <c r="L20823" s="71"/>
    </row>
    <row r="20824" spans="12:12">
      <c r="L20824" s="71"/>
    </row>
    <row r="20825" spans="12:12">
      <c r="L20825" s="71"/>
    </row>
    <row r="20826" spans="12:12">
      <c r="L20826" s="71"/>
    </row>
    <row r="20827" spans="12:12">
      <c r="L20827" s="71"/>
    </row>
    <row r="20828" spans="12:12">
      <c r="L20828" s="71"/>
    </row>
    <row r="20829" spans="12:12">
      <c r="L20829" s="71"/>
    </row>
    <row r="20830" spans="12:12">
      <c r="L20830" s="71"/>
    </row>
    <row r="20831" spans="12:12">
      <c r="L20831" s="71"/>
    </row>
    <row r="20832" spans="12:12">
      <c r="L20832" s="71"/>
    </row>
    <row r="20833" spans="12:12">
      <c r="L20833" s="71"/>
    </row>
    <row r="20834" spans="12:12">
      <c r="L20834" s="71"/>
    </row>
    <row r="20835" spans="12:12">
      <c r="L20835" s="71"/>
    </row>
    <row r="20836" spans="12:12">
      <c r="L20836" s="71"/>
    </row>
    <row r="20837" spans="12:12">
      <c r="L20837" s="71"/>
    </row>
    <row r="20838" spans="12:12">
      <c r="L20838" s="71"/>
    </row>
    <row r="20839" spans="12:12">
      <c r="L20839" s="71"/>
    </row>
    <row r="20840" spans="12:12">
      <c r="L20840" s="71"/>
    </row>
    <row r="20841" spans="12:12">
      <c r="L20841" s="71"/>
    </row>
    <row r="20842" spans="12:12">
      <c r="L20842" s="71"/>
    </row>
    <row r="20843" spans="12:12">
      <c r="L20843" s="71"/>
    </row>
    <row r="20844" spans="12:12">
      <c r="L20844" s="71"/>
    </row>
    <row r="20845" spans="12:12">
      <c r="L20845" s="71"/>
    </row>
    <row r="20846" spans="12:12">
      <c r="L20846" s="71"/>
    </row>
    <row r="20847" spans="12:12">
      <c r="L20847" s="71"/>
    </row>
    <row r="20848" spans="12:12">
      <c r="L20848" s="71"/>
    </row>
    <row r="20849" spans="12:12">
      <c r="L20849" s="71"/>
    </row>
    <row r="20850" spans="12:12">
      <c r="L20850" s="71"/>
    </row>
    <row r="20851" spans="12:12">
      <c r="L20851" s="71"/>
    </row>
    <row r="20852" spans="12:12">
      <c r="L20852" s="71"/>
    </row>
    <row r="20853" spans="12:12">
      <c r="L20853" s="71"/>
    </row>
    <row r="20854" spans="12:12">
      <c r="L20854" s="71"/>
    </row>
    <row r="20855" spans="12:12">
      <c r="L20855" s="71"/>
    </row>
    <row r="20856" spans="12:12">
      <c r="L20856" s="71"/>
    </row>
    <row r="20857" spans="12:12">
      <c r="L20857" s="71"/>
    </row>
    <row r="20858" spans="12:12">
      <c r="L20858" s="71"/>
    </row>
    <row r="20859" spans="12:12">
      <c r="L20859" s="71"/>
    </row>
    <row r="20860" spans="12:12">
      <c r="L20860" s="71"/>
    </row>
    <row r="20861" spans="12:12">
      <c r="L20861" s="71"/>
    </row>
    <row r="20862" spans="12:12">
      <c r="L20862" s="71"/>
    </row>
    <row r="20863" spans="12:12">
      <c r="L20863" s="71"/>
    </row>
    <row r="20864" spans="12:12">
      <c r="L20864" s="71"/>
    </row>
    <row r="20865" spans="12:12">
      <c r="L20865" s="71"/>
    </row>
    <row r="20866" spans="12:12">
      <c r="L20866" s="71"/>
    </row>
    <row r="20867" spans="12:12">
      <c r="L20867" s="71"/>
    </row>
    <row r="20868" spans="12:12">
      <c r="L20868" s="71"/>
    </row>
    <row r="20869" spans="12:12">
      <c r="L20869" s="71"/>
    </row>
    <row r="20870" spans="12:12">
      <c r="L20870" s="71"/>
    </row>
    <row r="20871" spans="12:12">
      <c r="L20871" s="71"/>
    </row>
    <row r="20872" spans="12:12">
      <c r="L20872" s="71"/>
    </row>
    <row r="20873" spans="12:12">
      <c r="L20873" s="71"/>
    </row>
    <row r="20874" spans="12:12">
      <c r="L20874" s="71"/>
    </row>
    <row r="20875" spans="12:12">
      <c r="L20875" s="71"/>
    </row>
    <row r="20876" spans="12:12">
      <c r="L20876" s="71"/>
    </row>
    <row r="20877" spans="12:12">
      <c r="L20877" s="71"/>
    </row>
    <row r="20878" spans="12:12">
      <c r="L20878" s="71"/>
    </row>
    <row r="20879" spans="12:12">
      <c r="L20879" s="71"/>
    </row>
    <row r="20880" spans="12:12">
      <c r="L20880" s="71"/>
    </row>
    <row r="20881" spans="12:12">
      <c r="L20881" s="71"/>
    </row>
    <row r="20882" spans="12:12">
      <c r="L20882" s="71"/>
    </row>
    <row r="20883" spans="12:12">
      <c r="L20883" s="71"/>
    </row>
    <row r="20884" spans="12:12">
      <c r="L20884" s="71"/>
    </row>
    <row r="20885" spans="12:12">
      <c r="L20885" s="71"/>
    </row>
    <row r="20886" spans="12:12">
      <c r="L20886" s="71"/>
    </row>
    <row r="20887" spans="12:12">
      <c r="L20887" s="71"/>
    </row>
    <row r="20888" spans="12:12">
      <c r="L20888" s="71"/>
    </row>
    <row r="20889" spans="12:12">
      <c r="L20889" s="71"/>
    </row>
    <row r="20890" spans="12:12">
      <c r="L20890" s="71"/>
    </row>
    <row r="20891" spans="12:12">
      <c r="L20891" s="71"/>
    </row>
    <row r="20892" spans="12:12">
      <c r="L20892" s="71"/>
    </row>
    <row r="20893" spans="12:12">
      <c r="L20893" s="71"/>
    </row>
    <row r="20894" spans="12:12">
      <c r="L20894" s="71"/>
    </row>
    <row r="20895" spans="12:12">
      <c r="L20895" s="71"/>
    </row>
    <row r="20896" spans="12:12">
      <c r="L20896" s="71"/>
    </row>
    <row r="20897" spans="12:12">
      <c r="L20897" s="71"/>
    </row>
    <row r="20898" spans="12:12">
      <c r="L20898" s="71"/>
    </row>
    <row r="20899" spans="12:12">
      <c r="L20899" s="71"/>
    </row>
    <row r="20900" spans="12:12">
      <c r="L20900" s="71"/>
    </row>
    <row r="20901" spans="12:12">
      <c r="L20901" s="71"/>
    </row>
    <row r="20902" spans="12:12">
      <c r="L20902" s="71"/>
    </row>
    <row r="20903" spans="12:12">
      <c r="L20903" s="71"/>
    </row>
    <row r="20904" spans="12:12">
      <c r="L20904" s="71"/>
    </row>
    <row r="20905" spans="12:12">
      <c r="L20905" s="71"/>
    </row>
    <row r="20906" spans="12:12">
      <c r="L20906" s="71"/>
    </row>
    <row r="20907" spans="12:12">
      <c r="L20907" s="71"/>
    </row>
    <row r="20908" spans="12:12">
      <c r="L20908" s="71"/>
    </row>
    <row r="20909" spans="12:12">
      <c r="L20909" s="71"/>
    </row>
    <row r="20910" spans="12:12">
      <c r="L20910" s="71"/>
    </row>
    <row r="20911" spans="12:12">
      <c r="L20911" s="71"/>
    </row>
    <row r="20912" spans="12:12">
      <c r="L20912" s="71"/>
    </row>
    <row r="20913" spans="12:12">
      <c r="L20913" s="71"/>
    </row>
    <row r="20914" spans="12:12">
      <c r="L20914" s="71"/>
    </row>
    <row r="20915" spans="12:12">
      <c r="L20915" s="71"/>
    </row>
    <row r="20916" spans="12:12">
      <c r="L20916" s="71"/>
    </row>
    <row r="20917" spans="12:12">
      <c r="L20917" s="71"/>
    </row>
    <row r="20918" spans="12:12">
      <c r="L20918" s="71"/>
    </row>
    <row r="20919" spans="12:12">
      <c r="L20919" s="71"/>
    </row>
    <row r="20920" spans="12:12">
      <c r="L20920" s="71"/>
    </row>
    <row r="20921" spans="12:12">
      <c r="L20921" s="71"/>
    </row>
    <row r="20922" spans="12:12">
      <c r="L20922" s="71"/>
    </row>
    <row r="20923" spans="12:12">
      <c r="L20923" s="71"/>
    </row>
    <row r="20924" spans="12:12">
      <c r="L20924" s="71"/>
    </row>
    <row r="20925" spans="12:12">
      <c r="L20925" s="71"/>
    </row>
    <row r="20926" spans="12:12">
      <c r="L20926" s="71"/>
    </row>
    <row r="20927" spans="12:12">
      <c r="L20927" s="71"/>
    </row>
    <row r="20928" spans="12:12">
      <c r="L20928" s="71"/>
    </row>
    <row r="20929" spans="12:12">
      <c r="L20929" s="71"/>
    </row>
    <row r="20930" spans="12:12">
      <c r="L20930" s="71"/>
    </row>
    <row r="20931" spans="12:12">
      <c r="L20931" s="71"/>
    </row>
    <row r="20932" spans="12:12">
      <c r="L20932" s="71"/>
    </row>
    <row r="20933" spans="12:12">
      <c r="L20933" s="71"/>
    </row>
    <row r="20934" spans="12:12">
      <c r="L20934" s="71"/>
    </row>
    <row r="20935" spans="12:12">
      <c r="L20935" s="71"/>
    </row>
    <row r="20936" spans="12:12">
      <c r="L20936" s="71"/>
    </row>
    <row r="20937" spans="12:12">
      <c r="L20937" s="71"/>
    </row>
    <row r="20938" spans="12:12">
      <c r="L20938" s="71"/>
    </row>
    <row r="20939" spans="12:12">
      <c r="L20939" s="71"/>
    </row>
    <row r="20940" spans="12:12">
      <c r="L20940" s="71"/>
    </row>
    <row r="20941" spans="12:12">
      <c r="L20941" s="71"/>
    </row>
    <row r="20942" spans="12:12">
      <c r="L20942" s="71"/>
    </row>
    <row r="20943" spans="12:12">
      <c r="L20943" s="71"/>
    </row>
    <row r="20944" spans="12:12">
      <c r="L20944" s="71"/>
    </row>
    <row r="20945" spans="12:12">
      <c r="L20945" s="71"/>
    </row>
    <row r="20946" spans="12:12">
      <c r="L20946" s="71"/>
    </row>
    <row r="20947" spans="12:12">
      <c r="L20947" s="71"/>
    </row>
    <row r="20948" spans="12:12">
      <c r="L20948" s="71"/>
    </row>
    <row r="20949" spans="12:12">
      <c r="L20949" s="71"/>
    </row>
    <row r="20950" spans="12:12">
      <c r="L20950" s="71"/>
    </row>
    <row r="20951" spans="12:12">
      <c r="L20951" s="71"/>
    </row>
    <row r="20952" spans="12:12">
      <c r="L20952" s="71"/>
    </row>
    <row r="20953" spans="12:12">
      <c r="L20953" s="71"/>
    </row>
    <row r="20954" spans="12:12">
      <c r="L20954" s="71"/>
    </row>
    <row r="20955" spans="12:12">
      <c r="L20955" s="71"/>
    </row>
    <row r="20956" spans="12:12">
      <c r="L20956" s="71"/>
    </row>
    <row r="20957" spans="12:12">
      <c r="L20957" s="71"/>
    </row>
    <row r="20958" spans="12:12">
      <c r="L20958" s="71"/>
    </row>
    <row r="20959" spans="12:12">
      <c r="L20959" s="71"/>
    </row>
    <row r="20960" spans="12:12">
      <c r="L20960" s="71"/>
    </row>
    <row r="20961" spans="12:12">
      <c r="L20961" s="71"/>
    </row>
    <row r="20962" spans="12:12">
      <c r="L20962" s="71"/>
    </row>
    <row r="20963" spans="12:12">
      <c r="L20963" s="71"/>
    </row>
    <row r="20964" spans="12:12">
      <c r="L20964" s="71"/>
    </row>
    <row r="20965" spans="12:12">
      <c r="L20965" s="71"/>
    </row>
    <row r="20966" spans="12:12">
      <c r="L20966" s="71"/>
    </row>
    <row r="20967" spans="12:12">
      <c r="L20967" s="71"/>
    </row>
    <row r="20968" spans="12:12">
      <c r="L20968" s="71"/>
    </row>
    <row r="20969" spans="12:12">
      <c r="L20969" s="71"/>
    </row>
    <row r="20970" spans="12:12">
      <c r="L20970" s="71"/>
    </row>
    <row r="20971" spans="12:12">
      <c r="L20971" s="71"/>
    </row>
    <row r="20972" spans="12:12">
      <c r="L20972" s="71"/>
    </row>
    <row r="20973" spans="12:12">
      <c r="L20973" s="71"/>
    </row>
    <row r="20974" spans="12:12">
      <c r="L20974" s="71"/>
    </row>
    <row r="20975" spans="12:12">
      <c r="L20975" s="71"/>
    </row>
    <row r="20976" spans="12:12">
      <c r="L20976" s="71"/>
    </row>
    <row r="20977" spans="12:12">
      <c r="L20977" s="71"/>
    </row>
    <row r="20978" spans="12:12">
      <c r="L20978" s="71"/>
    </row>
    <row r="20979" spans="12:12">
      <c r="L20979" s="71"/>
    </row>
    <row r="20980" spans="12:12">
      <c r="L20980" s="71"/>
    </row>
    <row r="20981" spans="12:12">
      <c r="L20981" s="71"/>
    </row>
    <row r="20982" spans="12:12">
      <c r="L20982" s="71"/>
    </row>
    <row r="20983" spans="12:12">
      <c r="L20983" s="71"/>
    </row>
    <row r="20984" spans="12:12">
      <c r="L20984" s="71"/>
    </row>
    <row r="20985" spans="12:12">
      <c r="L20985" s="71"/>
    </row>
    <row r="20986" spans="12:12">
      <c r="L20986" s="71"/>
    </row>
    <row r="20987" spans="12:12">
      <c r="L20987" s="71"/>
    </row>
    <row r="20988" spans="12:12">
      <c r="L20988" s="71"/>
    </row>
    <row r="20989" spans="12:12">
      <c r="L20989" s="71"/>
    </row>
    <row r="20990" spans="12:12">
      <c r="L20990" s="71"/>
    </row>
    <row r="20991" spans="12:12">
      <c r="L20991" s="71"/>
    </row>
    <row r="20992" spans="12:12">
      <c r="L20992" s="71"/>
    </row>
    <row r="20993" spans="12:12">
      <c r="L20993" s="71"/>
    </row>
    <row r="20994" spans="12:12">
      <c r="L20994" s="71"/>
    </row>
    <row r="20995" spans="12:12">
      <c r="L20995" s="71"/>
    </row>
    <row r="20996" spans="12:12">
      <c r="L20996" s="71"/>
    </row>
    <row r="20997" spans="12:12">
      <c r="L20997" s="71"/>
    </row>
    <row r="20998" spans="12:12">
      <c r="L20998" s="71"/>
    </row>
    <row r="20999" spans="12:12">
      <c r="L20999" s="71"/>
    </row>
    <row r="21000" spans="12:12">
      <c r="L21000" s="71"/>
    </row>
    <row r="21001" spans="12:12">
      <c r="L21001" s="71"/>
    </row>
    <row r="21002" spans="12:12">
      <c r="L21002" s="71"/>
    </row>
    <row r="21003" spans="12:12">
      <c r="L21003" s="71"/>
    </row>
    <row r="21004" spans="12:12">
      <c r="L21004" s="71"/>
    </row>
    <row r="21005" spans="12:12">
      <c r="L21005" s="71"/>
    </row>
    <row r="21006" spans="12:12">
      <c r="L21006" s="71"/>
    </row>
    <row r="21007" spans="12:12">
      <c r="L21007" s="71"/>
    </row>
    <row r="21008" spans="12:12">
      <c r="L21008" s="71"/>
    </row>
    <row r="21009" spans="12:12">
      <c r="L21009" s="71"/>
    </row>
    <row r="21010" spans="12:12">
      <c r="L21010" s="71"/>
    </row>
    <row r="21011" spans="12:12">
      <c r="L21011" s="71"/>
    </row>
    <row r="21012" spans="12:12">
      <c r="L21012" s="71"/>
    </row>
    <row r="21013" spans="12:12">
      <c r="L21013" s="71"/>
    </row>
    <row r="21014" spans="12:12">
      <c r="L21014" s="71"/>
    </row>
    <row r="21015" spans="12:12">
      <c r="L21015" s="71"/>
    </row>
    <row r="21016" spans="12:12">
      <c r="L21016" s="71"/>
    </row>
    <row r="21017" spans="12:12">
      <c r="L21017" s="71"/>
    </row>
    <row r="21018" spans="12:12">
      <c r="L21018" s="71"/>
    </row>
    <row r="21019" spans="12:12">
      <c r="L21019" s="71"/>
    </row>
    <row r="21020" spans="12:12">
      <c r="L21020" s="71"/>
    </row>
    <row r="21021" spans="12:12">
      <c r="L21021" s="71"/>
    </row>
    <row r="21022" spans="12:12">
      <c r="L21022" s="71"/>
    </row>
    <row r="21023" spans="12:12">
      <c r="L21023" s="71"/>
    </row>
    <row r="21024" spans="12:12">
      <c r="L21024" s="71"/>
    </row>
    <row r="21025" spans="12:12">
      <c r="L21025" s="71"/>
    </row>
    <row r="21026" spans="12:12">
      <c r="L21026" s="71"/>
    </row>
    <row r="21027" spans="12:12">
      <c r="L21027" s="71"/>
    </row>
    <row r="21028" spans="12:12">
      <c r="L21028" s="71"/>
    </row>
    <row r="21029" spans="12:12">
      <c r="L21029" s="71"/>
    </row>
    <row r="21030" spans="12:12">
      <c r="L21030" s="71"/>
    </row>
    <row r="21031" spans="12:12">
      <c r="L21031" s="71"/>
    </row>
    <row r="21032" spans="12:12">
      <c r="L21032" s="71"/>
    </row>
    <row r="21033" spans="12:12">
      <c r="L21033" s="71"/>
    </row>
    <row r="21034" spans="12:12">
      <c r="L21034" s="71"/>
    </row>
    <row r="21035" spans="12:12">
      <c r="L21035" s="71"/>
    </row>
    <row r="21036" spans="12:12">
      <c r="L21036" s="71"/>
    </row>
    <row r="21037" spans="12:12">
      <c r="L21037" s="71"/>
    </row>
    <row r="21038" spans="12:12">
      <c r="L21038" s="71"/>
    </row>
    <row r="21039" spans="12:12">
      <c r="L21039" s="71"/>
    </row>
    <row r="21040" spans="12:12">
      <c r="L21040" s="71"/>
    </row>
    <row r="21041" spans="12:12">
      <c r="L21041" s="71"/>
    </row>
    <row r="21042" spans="12:12">
      <c r="L21042" s="71"/>
    </row>
    <row r="21043" spans="12:12">
      <c r="L21043" s="71"/>
    </row>
    <row r="21044" spans="12:12">
      <c r="L21044" s="71"/>
    </row>
    <row r="21045" spans="12:12">
      <c r="L21045" s="71"/>
    </row>
    <row r="21046" spans="12:12">
      <c r="L21046" s="71"/>
    </row>
    <row r="21047" spans="12:12">
      <c r="L21047" s="71"/>
    </row>
    <row r="21048" spans="12:12">
      <c r="L21048" s="71"/>
    </row>
    <row r="21049" spans="12:12">
      <c r="L21049" s="71"/>
    </row>
    <row r="21050" spans="12:12">
      <c r="L21050" s="71"/>
    </row>
    <row r="21051" spans="12:12">
      <c r="L21051" s="71"/>
    </row>
    <row r="21052" spans="12:12">
      <c r="L21052" s="71"/>
    </row>
    <row r="21053" spans="12:12">
      <c r="L21053" s="71"/>
    </row>
    <row r="21054" spans="12:12">
      <c r="L21054" s="71"/>
    </row>
    <row r="21055" spans="12:12">
      <c r="L21055" s="71"/>
    </row>
    <row r="21056" spans="12:12">
      <c r="L21056" s="71"/>
    </row>
    <row r="21057" spans="12:12">
      <c r="L21057" s="71"/>
    </row>
    <row r="21058" spans="12:12">
      <c r="L21058" s="71"/>
    </row>
    <row r="21059" spans="12:12">
      <c r="L21059" s="71"/>
    </row>
    <row r="21060" spans="12:12">
      <c r="L21060" s="71"/>
    </row>
    <row r="21061" spans="12:12">
      <c r="L21061" s="71"/>
    </row>
    <row r="21062" spans="12:12">
      <c r="L21062" s="71"/>
    </row>
    <row r="21063" spans="12:12">
      <c r="L21063" s="71"/>
    </row>
    <row r="21064" spans="12:12">
      <c r="L21064" s="71"/>
    </row>
    <row r="21065" spans="12:12">
      <c r="L21065" s="71"/>
    </row>
    <row r="21066" spans="12:12">
      <c r="L21066" s="71"/>
    </row>
    <row r="21067" spans="12:12">
      <c r="L21067" s="71"/>
    </row>
    <row r="21068" spans="12:12">
      <c r="L21068" s="71"/>
    </row>
    <row r="21069" spans="12:12">
      <c r="L21069" s="71"/>
    </row>
    <row r="21070" spans="12:12">
      <c r="L21070" s="71"/>
    </row>
    <row r="21071" spans="12:12">
      <c r="L21071" s="71"/>
    </row>
    <row r="21072" spans="12:12">
      <c r="L21072" s="71"/>
    </row>
    <row r="21073" spans="12:12">
      <c r="L21073" s="71"/>
    </row>
    <row r="21074" spans="12:12">
      <c r="L21074" s="71"/>
    </row>
    <row r="21075" spans="12:12">
      <c r="L21075" s="71"/>
    </row>
    <row r="21076" spans="12:12">
      <c r="L21076" s="71"/>
    </row>
    <row r="21077" spans="12:12">
      <c r="L21077" s="71"/>
    </row>
    <row r="21078" spans="12:12">
      <c r="L21078" s="71"/>
    </row>
    <row r="21079" spans="12:12">
      <c r="L21079" s="71"/>
    </row>
    <row r="21080" spans="12:12">
      <c r="L21080" s="71"/>
    </row>
    <row r="21081" spans="12:12">
      <c r="L21081" s="71"/>
    </row>
    <row r="21082" spans="12:12">
      <c r="L21082" s="71"/>
    </row>
    <row r="21083" spans="12:12">
      <c r="L21083" s="71"/>
    </row>
    <row r="21084" spans="12:12">
      <c r="L21084" s="71"/>
    </row>
    <row r="21085" spans="12:12">
      <c r="L21085" s="71"/>
    </row>
    <row r="21086" spans="12:12">
      <c r="L21086" s="71"/>
    </row>
    <row r="21087" spans="12:12">
      <c r="L21087" s="71"/>
    </row>
    <row r="21088" spans="12:12">
      <c r="L21088" s="71"/>
    </row>
    <row r="21089" spans="12:12">
      <c r="L21089" s="71"/>
    </row>
    <row r="21090" spans="12:12">
      <c r="L21090" s="71"/>
    </row>
    <row r="21091" spans="12:12">
      <c r="L21091" s="71"/>
    </row>
    <row r="21092" spans="12:12">
      <c r="L21092" s="71"/>
    </row>
    <row r="21093" spans="12:12">
      <c r="L21093" s="71"/>
    </row>
    <row r="21094" spans="12:12">
      <c r="L21094" s="71"/>
    </row>
    <row r="21095" spans="12:12">
      <c r="L21095" s="71"/>
    </row>
    <row r="21096" spans="12:12">
      <c r="L21096" s="71"/>
    </row>
    <row r="21097" spans="12:12">
      <c r="L21097" s="71"/>
    </row>
    <row r="21098" spans="12:12">
      <c r="L21098" s="71"/>
    </row>
    <row r="21099" spans="12:12">
      <c r="L21099" s="71"/>
    </row>
    <row r="21100" spans="12:12">
      <c r="L21100" s="71"/>
    </row>
    <row r="21101" spans="12:12">
      <c r="L21101" s="71"/>
    </row>
    <row r="21102" spans="12:12">
      <c r="L21102" s="71"/>
    </row>
    <row r="21103" spans="12:12">
      <c r="L21103" s="71"/>
    </row>
    <row r="21104" spans="12:12">
      <c r="L21104" s="71"/>
    </row>
    <row r="21105" spans="12:12">
      <c r="L21105" s="71"/>
    </row>
    <row r="21106" spans="12:12">
      <c r="L21106" s="71"/>
    </row>
    <row r="21107" spans="12:12">
      <c r="L21107" s="71"/>
    </row>
    <row r="21108" spans="12:12">
      <c r="L21108" s="71"/>
    </row>
    <row r="21109" spans="12:12">
      <c r="L21109" s="71"/>
    </row>
    <row r="21110" spans="12:12">
      <c r="L21110" s="71"/>
    </row>
    <row r="21111" spans="12:12">
      <c r="L21111" s="71"/>
    </row>
    <row r="21112" spans="12:12">
      <c r="L21112" s="71"/>
    </row>
    <row r="21113" spans="12:12">
      <c r="L21113" s="71"/>
    </row>
    <row r="21114" spans="12:12">
      <c r="L21114" s="71"/>
    </row>
    <row r="21115" spans="12:12">
      <c r="L21115" s="71"/>
    </row>
    <row r="21116" spans="12:12">
      <c r="L21116" s="71"/>
    </row>
    <row r="21117" spans="12:12">
      <c r="L21117" s="71"/>
    </row>
    <row r="21118" spans="12:12">
      <c r="L21118" s="71"/>
    </row>
    <row r="21119" spans="12:12">
      <c r="L21119" s="71"/>
    </row>
    <row r="21120" spans="12:12">
      <c r="L21120" s="71"/>
    </row>
    <row r="21121" spans="12:12">
      <c r="L21121" s="71"/>
    </row>
    <row r="21122" spans="12:12">
      <c r="L21122" s="71"/>
    </row>
    <row r="21123" spans="12:12">
      <c r="L21123" s="71"/>
    </row>
    <row r="21124" spans="12:12">
      <c r="L21124" s="71"/>
    </row>
    <row r="21125" spans="12:12">
      <c r="L21125" s="71"/>
    </row>
    <row r="21126" spans="12:12">
      <c r="L21126" s="71"/>
    </row>
    <row r="21127" spans="12:12">
      <c r="L21127" s="71"/>
    </row>
    <row r="21128" spans="12:12">
      <c r="L21128" s="71"/>
    </row>
    <row r="21129" spans="12:12">
      <c r="L21129" s="71"/>
    </row>
    <row r="21130" spans="12:12">
      <c r="L21130" s="71"/>
    </row>
    <row r="21131" spans="12:12">
      <c r="L21131" s="71"/>
    </row>
    <row r="21132" spans="12:12">
      <c r="L21132" s="71"/>
    </row>
    <row r="21133" spans="12:12">
      <c r="L21133" s="71"/>
    </row>
    <row r="21134" spans="12:12">
      <c r="L21134" s="71"/>
    </row>
    <row r="21135" spans="12:12">
      <c r="L21135" s="71"/>
    </row>
    <row r="21136" spans="12:12">
      <c r="L21136" s="71"/>
    </row>
    <row r="21137" spans="12:12">
      <c r="L21137" s="71"/>
    </row>
    <row r="21138" spans="12:12">
      <c r="L21138" s="71"/>
    </row>
    <row r="21139" spans="12:12">
      <c r="L21139" s="71"/>
    </row>
    <row r="21140" spans="12:12">
      <c r="L21140" s="71"/>
    </row>
    <row r="21141" spans="12:12">
      <c r="L21141" s="71"/>
    </row>
    <row r="21142" spans="12:12">
      <c r="L21142" s="71"/>
    </row>
    <row r="21143" spans="12:12">
      <c r="L21143" s="71"/>
    </row>
    <row r="21144" spans="12:12">
      <c r="L21144" s="71"/>
    </row>
    <row r="21145" spans="12:12">
      <c r="L21145" s="71"/>
    </row>
    <row r="21146" spans="12:12">
      <c r="L21146" s="71"/>
    </row>
    <row r="21147" spans="12:12">
      <c r="L21147" s="71"/>
    </row>
    <row r="21148" spans="12:12">
      <c r="L21148" s="71"/>
    </row>
    <row r="21149" spans="12:12">
      <c r="L21149" s="71"/>
    </row>
    <row r="21150" spans="12:12">
      <c r="L21150" s="71"/>
    </row>
    <row r="21151" spans="12:12">
      <c r="L21151" s="71"/>
    </row>
    <row r="21152" spans="12:12">
      <c r="L21152" s="71"/>
    </row>
    <row r="21153" spans="12:12">
      <c r="L21153" s="71"/>
    </row>
    <row r="21154" spans="12:12">
      <c r="L21154" s="71"/>
    </row>
    <row r="21155" spans="12:12">
      <c r="L21155" s="71"/>
    </row>
    <row r="21156" spans="12:12">
      <c r="L21156" s="71"/>
    </row>
    <row r="21157" spans="12:12">
      <c r="L21157" s="71"/>
    </row>
    <row r="21158" spans="12:12">
      <c r="L21158" s="71"/>
    </row>
    <row r="21159" spans="12:12">
      <c r="L21159" s="71"/>
    </row>
    <row r="21160" spans="12:12">
      <c r="L21160" s="71"/>
    </row>
    <row r="21161" spans="12:12">
      <c r="L21161" s="71"/>
    </row>
    <row r="21162" spans="12:12">
      <c r="L21162" s="71"/>
    </row>
    <row r="21163" spans="12:12">
      <c r="L21163" s="71"/>
    </row>
    <row r="21164" spans="12:12">
      <c r="L21164" s="71"/>
    </row>
    <row r="21165" spans="12:12">
      <c r="L21165" s="71"/>
    </row>
    <row r="21166" spans="12:12">
      <c r="L21166" s="71"/>
    </row>
    <row r="21167" spans="12:12">
      <c r="L21167" s="71"/>
    </row>
    <row r="21168" spans="12:12">
      <c r="L21168" s="71"/>
    </row>
    <row r="21169" spans="12:12">
      <c r="L21169" s="71"/>
    </row>
    <row r="21170" spans="12:12">
      <c r="L21170" s="71"/>
    </row>
    <row r="21171" spans="12:12">
      <c r="L21171" s="71"/>
    </row>
    <row r="21172" spans="12:12">
      <c r="L21172" s="71"/>
    </row>
    <row r="21173" spans="12:12">
      <c r="L21173" s="71"/>
    </row>
    <row r="21174" spans="12:12">
      <c r="L21174" s="71"/>
    </row>
    <row r="21175" spans="12:12">
      <c r="L21175" s="71"/>
    </row>
    <row r="21176" spans="12:12">
      <c r="L21176" s="71"/>
    </row>
    <row r="21177" spans="12:12">
      <c r="L21177" s="71"/>
    </row>
    <row r="21178" spans="12:12">
      <c r="L21178" s="71"/>
    </row>
    <row r="21179" spans="12:12">
      <c r="L21179" s="71"/>
    </row>
    <row r="21180" spans="12:12">
      <c r="L21180" s="71"/>
    </row>
    <row r="21181" spans="12:12">
      <c r="L21181" s="71"/>
    </row>
    <row r="21182" spans="12:12">
      <c r="L21182" s="71"/>
    </row>
    <row r="21183" spans="12:12">
      <c r="L21183" s="71"/>
    </row>
    <row r="21184" spans="12:12">
      <c r="L21184" s="71"/>
    </row>
    <row r="21185" spans="12:12">
      <c r="L21185" s="71"/>
    </row>
    <row r="21186" spans="12:12">
      <c r="L21186" s="71"/>
    </row>
    <row r="21187" spans="12:12">
      <c r="L21187" s="71"/>
    </row>
    <row r="21188" spans="12:12">
      <c r="L21188" s="71"/>
    </row>
    <row r="21189" spans="12:12">
      <c r="L21189" s="71"/>
    </row>
    <row r="21190" spans="12:12">
      <c r="L21190" s="71"/>
    </row>
    <row r="21191" spans="12:12">
      <c r="L21191" s="71"/>
    </row>
    <row r="21192" spans="12:12">
      <c r="L21192" s="71"/>
    </row>
    <row r="21193" spans="12:12">
      <c r="L21193" s="71"/>
    </row>
    <row r="21194" spans="12:12">
      <c r="L21194" s="71"/>
    </row>
    <row r="21195" spans="12:12">
      <c r="L21195" s="71"/>
    </row>
    <row r="21196" spans="12:12">
      <c r="L21196" s="71"/>
    </row>
    <row r="21197" spans="12:12">
      <c r="L21197" s="71"/>
    </row>
    <row r="21198" spans="12:12">
      <c r="L21198" s="71"/>
    </row>
    <row r="21199" spans="12:12">
      <c r="L21199" s="71"/>
    </row>
    <row r="21200" spans="12:12">
      <c r="L21200" s="71"/>
    </row>
    <row r="21201" spans="12:12">
      <c r="L21201" s="71"/>
    </row>
    <row r="21202" spans="12:12">
      <c r="L21202" s="71"/>
    </row>
    <row r="21203" spans="12:12">
      <c r="L21203" s="71"/>
    </row>
    <row r="21204" spans="12:12">
      <c r="L21204" s="71"/>
    </row>
    <row r="21205" spans="12:12">
      <c r="L21205" s="71"/>
    </row>
    <row r="21206" spans="12:12">
      <c r="L21206" s="71"/>
    </row>
    <row r="21207" spans="12:12">
      <c r="L21207" s="71"/>
    </row>
    <row r="21208" spans="12:12">
      <c r="L21208" s="71"/>
    </row>
    <row r="21209" spans="12:12">
      <c r="L21209" s="71"/>
    </row>
    <row r="21210" spans="12:12">
      <c r="L21210" s="71"/>
    </row>
    <row r="21211" spans="12:12">
      <c r="L21211" s="71"/>
    </row>
    <row r="21212" spans="12:12">
      <c r="L21212" s="71"/>
    </row>
    <row r="21213" spans="12:12">
      <c r="L21213" s="71"/>
    </row>
    <row r="21214" spans="12:12">
      <c r="L21214" s="71"/>
    </row>
    <row r="21215" spans="12:12">
      <c r="L21215" s="71"/>
    </row>
    <row r="21216" spans="12:12">
      <c r="L21216" s="71"/>
    </row>
    <row r="21217" spans="12:12">
      <c r="L21217" s="71"/>
    </row>
    <row r="21218" spans="12:12">
      <c r="L21218" s="71"/>
    </row>
    <row r="21219" spans="12:12">
      <c r="L21219" s="71"/>
    </row>
    <row r="21220" spans="12:12">
      <c r="L21220" s="71"/>
    </row>
    <row r="21221" spans="12:12">
      <c r="L21221" s="71"/>
    </row>
    <row r="21222" spans="12:12">
      <c r="L21222" s="71"/>
    </row>
    <row r="21223" spans="12:12">
      <c r="L21223" s="71"/>
    </row>
    <row r="21224" spans="12:12">
      <c r="L21224" s="71"/>
    </row>
    <row r="21225" spans="12:12">
      <c r="L21225" s="71"/>
    </row>
    <row r="21226" spans="12:12">
      <c r="L21226" s="71"/>
    </row>
    <row r="21227" spans="12:12">
      <c r="L21227" s="71"/>
    </row>
    <row r="21228" spans="12:12">
      <c r="L21228" s="71"/>
    </row>
    <row r="21229" spans="12:12">
      <c r="L21229" s="71"/>
    </row>
    <row r="21230" spans="12:12">
      <c r="L21230" s="71"/>
    </row>
    <row r="21231" spans="12:12">
      <c r="L21231" s="71"/>
    </row>
    <row r="21232" spans="12:12">
      <c r="L21232" s="71"/>
    </row>
    <row r="21233" spans="12:12">
      <c r="L21233" s="71"/>
    </row>
    <row r="21234" spans="12:12">
      <c r="L21234" s="71"/>
    </row>
    <row r="21235" spans="12:12">
      <c r="L21235" s="71"/>
    </row>
    <row r="21236" spans="12:12">
      <c r="L21236" s="71"/>
    </row>
    <row r="21237" spans="12:12">
      <c r="L21237" s="71"/>
    </row>
    <row r="21238" spans="12:12">
      <c r="L21238" s="71"/>
    </row>
    <row r="21239" spans="12:12">
      <c r="L21239" s="71"/>
    </row>
    <row r="21240" spans="12:12">
      <c r="L21240" s="71"/>
    </row>
    <row r="21241" spans="12:12">
      <c r="L21241" s="71"/>
    </row>
    <row r="21242" spans="12:12">
      <c r="L21242" s="71"/>
    </row>
    <row r="21243" spans="12:12">
      <c r="L21243" s="71"/>
    </row>
    <row r="21244" spans="12:12">
      <c r="L21244" s="71"/>
    </row>
    <row r="21245" spans="12:12">
      <c r="L21245" s="71"/>
    </row>
    <row r="21246" spans="12:12">
      <c r="L21246" s="71"/>
    </row>
    <row r="21247" spans="12:12">
      <c r="L21247" s="71"/>
    </row>
    <row r="21248" spans="12:12">
      <c r="L21248" s="71"/>
    </row>
    <row r="21249" spans="12:12">
      <c r="L21249" s="71"/>
    </row>
    <row r="21250" spans="12:12">
      <c r="L21250" s="71"/>
    </row>
    <row r="21251" spans="12:12">
      <c r="L21251" s="71"/>
    </row>
    <row r="21252" spans="12:12">
      <c r="L21252" s="71"/>
    </row>
    <row r="21253" spans="12:12">
      <c r="L21253" s="71"/>
    </row>
    <row r="21254" spans="12:12">
      <c r="L21254" s="71"/>
    </row>
    <row r="21255" spans="12:12">
      <c r="L21255" s="71"/>
    </row>
    <row r="21256" spans="12:12">
      <c r="L21256" s="71"/>
    </row>
    <row r="21257" spans="12:12">
      <c r="L21257" s="71"/>
    </row>
    <row r="21258" spans="12:12">
      <c r="L21258" s="71"/>
    </row>
    <row r="21259" spans="12:12">
      <c r="L21259" s="71"/>
    </row>
    <row r="21260" spans="12:12">
      <c r="L21260" s="71"/>
    </row>
    <row r="21261" spans="12:12">
      <c r="L21261" s="71"/>
    </row>
    <row r="21262" spans="12:12">
      <c r="L21262" s="71"/>
    </row>
    <row r="21263" spans="12:12">
      <c r="L21263" s="71"/>
    </row>
    <row r="21264" spans="12:12">
      <c r="L21264" s="71"/>
    </row>
    <row r="21265" spans="12:12">
      <c r="L21265" s="71"/>
    </row>
    <row r="21266" spans="12:12">
      <c r="L21266" s="71"/>
    </row>
    <row r="21267" spans="12:12">
      <c r="L21267" s="71"/>
    </row>
    <row r="21268" spans="12:12">
      <c r="L21268" s="71"/>
    </row>
    <row r="21269" spans="12:12">
      <c r="L21269" s="71"/>
    </row>
    <row r="21270" spans="12:12">
      <c r="L21270" s="71"/>
    </row>
    <row r="21271" spans="12:12">
      <c r="L21271" s="71"/>
    </row>
    <row r="21272" spans="12:12">
      <c r="L21272" s="71"/>
    </row>
    <row r="21273" spans="12:12">
      <c r="L21273" s="71"/>
    </row>
    <row r="21274" spans="12:12">
      <c r="L21274" s="71"/>
    </row>
    <row r="21275" spans="12:12">
      <c r="L21275" s="71"/>
    </row>
    <row r="21276" spans="12:12">
      <c r="L21276" s="71"/>
    </row>
    <row r="21277" spans="12:12">
      <c r="L21277" s="71"/>
    </row>
    <row r="21278" spans="12:12">
      <c r="L21278" s="71"/>
    </row>
    <row r="21279" spans="12:12">
      <c r="L21279" s="71"/>
    </row>
    <row r="21280" spans="12:12">
      <c r="L21280" s="71"/>
    </row>
    <row r="21281" spans="12:12">
      <c r="L21281" s="71"/>
    </row>
    <row r="21282" spans="12:12">
      <c r="L21282" s="71"/>
    </row>
    <row r="21283" spans="12:12">
      <c r="L21283" s="71"/>
    </row>
    <row r="21284" spans="12:12">
      <c r="L21284" s="71"/>
    </row>
    <row r="21285" spans="12:12">
      <c r="L21285" s="71"/>
    </row>
    <row r="21286" spans="12:12">
      <c r="L21286" s="71"/>
    </row>
    <row r="21287" spans="12:12">
      <c r="L21287" s="71"/>
    </row>
    <row r="21288" spans="12:12">
      <c r="L21288" s="71"/>
    </row>
    <row r="21289" spans="12:12">
      <c r="L21289" s="71"/>
    </row>
    <row r="21290" spans="12:12">
      <c r="L21290" s="71"/>
    </row>
    <row r="21291" spans="12:12">
      <c r="L21291" s="71"/>
    </row>
    <row r="21292" spans="12:12">
      <c r="L21292" s="71"/>
    </row>
    <row r="21293" spans="12:12">
      <c r="L21293" s="71"/>
    </row>
    <row r="21294" spans="12:12">
      <c r="L21294" s="71"/>
    </row>
    <row r="21295" spans="12:12">
      <c r="L21295" s="71"/>
    </row>
    <row r="21296" spans="12:12">
      <c r="L21296" s="71"/>
    </row>
    <row r="21297" spans="12:12">
      <c r="L21297" s="71"/>
    </row>
    <row r="21298" spans="12:12">
      <c r="L21298" s="71"/>
    </row>
    <row r="21299" spans="12:12">
      <c r="L21299" s="71"/>
    </row>
    <row r="21300" spans="12:12">
      <c r="L21300" s="71"/>
    </row>
    <row r="21301" spans="12:12">
      <c r="L21301" s="71"/>
    </row>
    <row r="21302" spans="12:12">
      <c r="L21302" s="71"/>
    </row>
    <row r="21303" spans="12:12">
      <c r="L21303" s="71"/>
    </row>
    <row r="21304" spans="12:12">
      <c r="L21304" s="71"/>
    </row>
    <row r="21305" spans="12:12">
      <c r="L21305" s="71"/>
    </row>
    <row r="21306" spans="12:12">
      <c r="L21306" s="71"/>
    </row>
    <row r="21307" spans="12:12">
      <c r="L21307" s="71"/>
    </row>
    <row r="21308" spans="12:12">
      <c r="L21308" s="71"/>
    </row>
    <row r="21309" spans="12:12">
      <c r="L21309" s="71"/>
    </row>
    <row r="21310" spans="12:12">
      <c r="L21310" s="71"/>
    </row>
    <row r="21311" spans="12:12">
      <c r="L21311" s="71"/>
    </row>
    <row r="21312" spans="12:12">
      <c r="L21312" s="71"/>
    </row>
    <row r="21313" spans="12:12">
      <c r="L21313" s="71"/>
    </row>
    <row r="21314" spans="12:12">
      <c r="L21314" s="71"/>
    </row>
    <row r="21315" spans="12:12">
      <c r="L21315" s="71"/>
    </row>
    <row r="21316" spans="12:12">
      <c r="L21316" s="71"/>
    </row>
    <row r="21317" spans="12:12">
      <c r="L21317" s="71"/>
    </row>
    <row r="21318" spans="12:12">
      <c r="L21318" s="71"/>
    </row>
    <row r="21319" spans="12:12">
      <c r="L21319" s="71"/>
    </row>
    <row r="21320" spans="12:12">
      <c r="L21320" s="71"/>
    </row>
    <row r="21321" spans="12:12">
      <c r="L21321" s="71"/>
    </row>
    <row r="21322" spans="12:12">
      <c r="L21322" s="71"/>
    </row>
    <row r="21323" spans="12:12">
      <c r="L21323" s="71"/>
    </row>
    <row r="21324" spans="12:12">
      <c r="L21324" s="71"/>
    </row>
    <row r="21325" spans="12:12">
      <c r="L21325" s="71"/>
    </row>
    <row r="21326" spans="12:12">
      <c r="L21326" s="71"/>
    </row>
    <row r="21327" spans="12:12">
      <c r="L21327" s="71"/>
    </row>
    <row r="21328" spans="12:12">
      <c r="L21328" s="71"/>
    </row>
    <row r="21329" spans="12:12">
      <c r="L21329" s="71"/>
    </row>
    <row r="21330" spans="12:12">
      <c r="L21330" s="71"/>
    </row>
    <row r="21331" spans="12:12">
      <c r="L21331" s="71"/>
    </row>
    <row r="21332" spans="12:12">
      <c r="L21332" s="71"/>
    </row>
    <row r="21333" spans="12:12">
      <c r="L21333" s="71"/>
    </row>
    <row r="21334" spans="12:12">
      <c r="L21334" s="71"/>
    </row>
    <row r="21335" spans="12:12">
      <c r="L21335" s="71"/>
    </row>
    <row r="21336" spans="12:12">
      <c r="L21336" s="71"/>
    </row>
    <row r="21337" spans="12:12">
      <c r="L21337" s="71"/>
    </row>
    <row r="21338" spans="12:12">
      <c r="L21338" s="71"/>
    </row>
    <row r="21339" spans="12:12">
      <c r="L21339" s="71"/>
    </row>
    <row r="21340" spans="12:12">
      <c r="L21340" s="71"/>
    </row>
    <row r="21341" spans="12:12">
      <c r="L21341" s="71"/>
    </row>
    <row r="21342" spans="12:12">
      <c r="L21342" s="71"/>
    </row>
    <row r="21343" spans="12:12">
      <c r="L21343" s="71"/>
    </row>
    <row r="21344" spans="12:12">
      <c r="L21344" s="71"/>
    </row>
    <row r="21345" spans="12:12">
      <c r="L21345" s="71"/>
    </row>
    <row r="21346" spans="12:12">
      <c r="L21346" s="71"/>
    </row>
    <row r="21347" spans="12:12">
      <c r="L21347" s="71"/>
    </row>
    <row r="21348" spans="12:12">
      <c r="L21348" s="71"/>
    </row>
    <row r="21349" spans="12:12">
      <c r="L21349" s="71"/>
    </row>
    <row r="21350" spans="12:12">
      <c r="L21350" s="71"/>
    </row>
    <row r="21351" spans="12:12">
      <c r="L21351" s="71"/>
    </row>
    <row r="21352" spans="12:12">
      <c r="L21352" s="71"/>
    </row>
    <row r="21353" spans="12:12">
      <c r="L21353" s="71"/>
    </row>
    <row r="21354" spans="12:12">
      <c r="L21354" s="71"/>
    </row>
    <row r="21355" spans="12:12">
      <c r="L21355" s="71"/>
    </row>
    <row r="21356" spans="12:12">
      <c r="L21356" s="71"/>
    </row>
    <row r="21357" spans="12:12">
      <c r="L21357" s="71"/>
    </row>
    <row r="21358" spans="12:12">
      <c r="L21358" s="71"/>
    </row>
    <row r="21359" spans="12:12">
      <c r="L21359" s="71"/>
    </row>
    <row r="21360" spans="12:12">
      <c r="L21360" s="71"/>
    </row>
    <row r="21361" spans="12:12">
      <c r="L21361" s="71"/>
    </row>
    <row r="21362" spans="12:12">
      <c r="L21362" s="71"/>
    </row>
    <row r="21363" spans="12:12">
      <c r="L21363" s="71"/>
    </row>
    <row r="21364" spans="12:12">
      <c r="L21364" s="71"/>
    </row>
    <row r="21365" spans="12:12">
      <c r="L21365" s="71"/>
    </row>
    <row r="21366" spans="12:12">
      <c r="L21366" s="71"/>
    </row>
    <row r="21367" spans="12:12">
      <c r="L21367" s="71"/>
    </row>
    <row r="21368" spans="12:12">
      <c r="L21368" s="71"/>
    </row>
    <row r="21369" spans="12:12">
      <c r="L21369" s="71"/>
    </row>
    <row r="21370" spans="12:12">
      <c r="L21370" s="71"/>
    </row>
    <row r="21371" spans="12:12">
      <c r="L21371" s="71"/>
    </row>
    <row r="21372" spans="12:12">
      <c r="L21372" s="71"/>
    </row>
    <row r="21373" spans="12:12">
      <c r="L21373" s="71"/>
    </row>
    <row r="21374" spans="12:12">
      <c r="L21374" s="71"/>
    </row>
    <row r="21375" spans="12:12">
      <c r="L21375" s="71"/>
    </row>
    <row r="21376" spans="12:12">
      <c r="L21376" s="71"/>
    </row>
    <row r="21377" spans="12:12">
      <c r="L21377" s="71"/>
    </row>
    <row r="21378" spans="12:12">
      <c r="L21378" s="71"/>
    </row>
    <row r="21379" spans="12:12">
      <c r="L21379" s="71"/>
    </row>
    <row r="21380" spans="12:12">
      <c r="L21380" s="71"/>
    </row>
    <row r="21381" spans="12:12">
      <c r="L21381" s="71"/>
    </row>
    <row r="21382" spans="12:12">
      <c r="L21382" s="71"/>
    </row>
    <row r="21383" spans="12:12">
      <c r="L21383" s="71"/>
    </row>
    <row r="21384" spans="12:12">
      <c r="L21384" s="71"/>
    </row>
    <row r="21385" spans="12:12">
      <c r="L21385" s="71"/>
    </row>
    <row r="21386" spans="12:12">
      <c r="L21386" s="71"/>
    </row>
    <row r="21387" spans="12:12">
      <c r="L21387" s="71"/>
    </row>
    <row r="21388" spans="12:12">
      <c r="L21388" s="71"/>
    </row>
    <row r="21389" spans="12:12">
      <c r="L21389" s="71"/>
    </row>
    <row r="21390" spans="12:12">
      <c r="L21390" s="71"/>
    </row>
    <row r="21391" spans="12:12">
      <c r="L21391" s="71"/>
    </row>
    <row r="21392" spans="12:12">
      <c r="L21392" s="71"/>
    </row>
    <row r="21393" spans="12:12">
      <c r="L21393" s="71"/>
    </row>
    <row r="21394" spans="12:12">
      <c r="L21394" s="71"/>
    </row>
    <row r="21395" spans="12:12">
      <c r="L21395" s="71"/>
    </row>
    <row r="21396" spans="12:12">
      <c r="L21396" s="71"/>
    </row>
    <row r="21397" spans="12:12">
      <c r="L21397" s="71"/>
    </row>
    <row r="21398" spans="12:12">
      <c r="L21398" s="71"/>
    </row>
    <row r="21399" spans="12:12">
      <c r="L21399" s="71"/>
    </row>
    <row r="21400" spans="12:12">
      <c r="L21400" s="71"/>
    </row>
    <row r="21401" spans="12:12">
      <c r="L21401" s="71"/>
    </row>
    <row r="21402" spans="12:12">
      <c r="L21402" s="71"/>
    </row>
    <row r="21403" spans="12:12">
      <c r="L21403" s="71"/>
    </row>
    <row r="21404" spans="12:12">
      <c r="L21404" s="71"/>
    </row>
    <row r="21405" spans="12:12">
      <c r="L21405" s="71"/>
    </row>
    <row r="21406" spans="12:12">
      <c r="L21406" s="71"/>
    </row>
    <row r="21407" spans="12:12">
      <c r="L21407" s="71"/>
    </row>
    <row r="21408" spans="12:12">
      <c r="L21408" s="71"/>
    </row>
    <row r="21409" spans="12:12">
      <c r="L21409" s="71"/>
    </row>
    <row r="21410" spans="12:12">
      <c r="L21410" s="71"/>
    </row>
    <row r="21411" spans="12:12">
      <c r="L21411" s="71"/>
    </row>
    <row r="21412" spans="12:12">
      <c r="L21412" s="71"/>
    </row>
    <row r="21413" spans="12:12">
      <c r="L21413" s="71"/>
    </row>
    <row r="21414" spans="12:12">
      <c r="L21414" s="71"/>
    </row>
    <row r="21415" spans="12:12">
      <c r="L21415" s="71"/>
    </row>
    <row r="21416" spans="12:12">
      <c r="L21416" s="71"/>
    </row>
    <row r="21417" spans="12:12">
      <c r="L21417" s="71"/>
    </row>
    <row r="21418" spans="12:12">
      <c r="L21418" s="71"/>
    </row>
    <row r="21419" spans="12:12">
      <c r="L21419" s="71"/>
    </row>
    <row r="21420" spans="12:12">
      <c r="L21420" s="71"/>
    </row>
    <row r="21421" spans="12:12">
      <c r="L21421" s="71"/>
    </row>
    <row r="21422" spans="12:12">
      <c r="L21422" s="71"/>
    </row>
    <row r="21423" spans="12:12">
      <c r="L21423" s="71"/>
    </row>
    <row r="21424" spans="12:12">
      <c r="L21424" s="71"/>
    </row>
    <row r="21425" spans="12:12">
      <c r="L21425" s="71"/>
    </row>
    <row r="21426" spans="12:12">
      <c r="L21426" s="71"/>
    </row>
    <row r="21427" spans="12:12">
      <c r="L21427" s="71"/>
    </row>
    <row r="21428" spans="12:12">
      <c r="L21428" s="71"/>
    </row>
    <row r="21429" spans="12:12">
      <c r="L21429" s="71"/>
    </row>
    <row r="21430" spans="12:12">
      <c r="L21430" s="71"/>
    </row>
    <row r="21431" spans="12:12">
      <c r="L21431" s="71"/>
    </row>
    <row r="21432" spans="12:12">
      <c r="L21432" s="71"/>
    </row>
    <row r="21433" spans="12:12">
      <c r="L21433" s="71"/>
    </row>
    <row r="21434" spans="12:12">
      <c r="L21434" s="71"/>
    </row>
    <row r="21435" spans="12:12">
      <c r="L21435" s="71"/>
    </row>
    <row r="21436" spans="12:12">
      <c r="L21436" s="71"/>
    </row>
    <row r="21437" spans="12:12">
      <c r="L21437" s="71"/>
    </row>
    <row r="21438" spans="12:12">
      <c r="L21438" s="71"/>
    </row>
    <row r="21439" spans="12:12">
      <c r="L21439" s="71"/>
    </row>
    <row r="21440" spans="12:12">
      <c r="L21440" s="71"/>
    </row>
    <row r="21441" spans="12:12">
      <c r="L21441" s="71"/>
    </row>
    <row r="21442" spans="12:12">
      <c r="L21442" s="71"/>
    </row>
    <row r="21443" spans="12:12">
      <c r="L21443" s="71"/>
    </row>
    <row r="21444" spans="12:12">
      <c r="L21444" s="71"/>
    </row>
    <row r="21445" spans="12:12">
      <c r="L21445" s="71"/>
    </row>
    <row r="21446" spans="12:12">
      <c r="L21446" s="71"/>
    </row>
    <row r="21447" spans="12:12">
      <c r="L21447" s="71"/>
    </row>
    <row r="21448" spans="12:12">
      <c r="L21448" s="71"/>
    </row>
    <row r="21449" spans="12:12">
      <c r="L21449" s="71"/>
    </row>
    <row r="21450" spans="12:12">
      <c r="L21450" s="71"/>
    </row>
    <row r="21451" spans="12:12">
      <c r="L21451" s="71"/>
    </row>
    <row r="21452" spans="12:12">
      <c r="L21452" s="71"/>
    </row>
    <row r="21453" spans="12:12">
      <c r="L21453" s="71"/>
    </row>
    <row r="21454" spans="12:12">
      <c r="L21454" s="71"/>
    </row>
    <row r="21455" spans="12:12">
      <c r="L21455" s="71"/>
    </row>
    <row r="21456" spans="12:12">
      <c r="L21456" s="71"/>
    </row>
    <row r="21457" spans="12:12">
      <c r="L21457" s="71"/>
    </row>
    <row r="21458" spans="12:12">
      <c r="L21458" s="71"/>
    </row>
    <row r="21459" spans="12:12">
      <c r="L21459" s="71"/>
    </row>
    <row r="21460" spans="12:12">
      <c r="L21460" s="71"/>
    </row>
    <row r="21461" spans="12:12">
      <c r="L21461" s="71"/>
    </row>
    <row r="21462" spans="12:12">
      <c r="L21462" s="71"/>
    </row>
    <row r="21463" spans="12:12">
      <c r="L21463" s="71"/>
    </row>
    <row r="21464" spans="12:12">
      <c r="L21464" s="71"/>
    </row>
    <row r="21465" spans="12:12">
      <c r="L21465" s="71"/>
    </row>
    <row r="21466" spans="12:12">
      <c r="L21466" s="71"/>
    </row>
    <row r="21467" spans="12:12">
      <c r="L21467" s="71"/>
    </row>
    <row r="21468" spans="12:12">
      <c r="L21468" s="71"/>
    </row>
    <row r="21469" spans="12:12">
      <c r="L21469" s="71"/>
    </row>
    <row r="21470" spans="12:12">
      <c r="L21470" s="71"/>
    </row>
    <row r="21471" spans="12:12">
      <c r="L21471" s="71"/>
    </row>
    <row r="21472" spans="12:12">
      <c r="L21472" s="71"/>
    </row>
    <row r="21473" spans="12:12">
      <c r="L21473" s="71"/>
    </row>
    <row r="21474" spans="12:12">
      <c r="L21474" s="71"/>
    </row>
    <row r="21475" spans="12:12">
      <c r="L21475" s="71"/>
    </row>
    <row r="21476" spans="12:12">
      <c r="L21476" s="71"/>
    </row>
    <row r="21477" spans="12:12">
      <c r="L21477" s="71"/>
    </row>
    <row r="21478" spans="12:12">
      <c r="L21478" s="71"/>
    </row>
    <row r="21479" spans="12:12">
      <c r="L21479" s="71"/>
    </row>
    <row r="21480" spans="12:12">
      <c r="L21480" s="71"/>
    </row>
    <row r="21481" spans="12:12">
      <c r="L21481" s="71"/>
    </row>
    <row r="21482" spans="12:12">
      <c r="L21482" s="71"/>
    </row>
    <row r="21483" spans="12:12">
      <c r="L21483" s="71"/>
    </row>
    <row r="21484" spans="12:12">
      <c r="L21484" s="71"/>
    </row>
    <row r="21485" spans="12:12">
      <c r="L21485" s="71"/>
    </row>
    <row r="21486" spans="12:12">
      <c r="L21486" s="71"/>
    </row>
    <row r="21487" spans="12:12">
      <c r="L21487" s="71"/>
    </row>
    <row r="21488" spans="12:12">
      <c r="L21488" s="71"/>
    </row>
    <row r="21489" spans="12:12">
      <c r="L21489" s="71"/>
    </row>
    <row r="21490" spans="12:12">
      <c r="L21490" s="71"/>
    </row>
    <row r="21491" spans="12:12">
      <c r="L21491" s="71"/>
    </row>
    <row r="21492" spans="12:12">
      <c r="L21492" s="71"/>
    </row>
    <row r="21493" spans="12:12">
      <c r="L21493" s="71"/>
    </row>
    <row r="21494" spans="12:12">
      <c r="L21494" s="71"/>
    </row>
    <row r="21495" spans="12:12">
      <c r="L21495" s="71"/>
    </row>
    <row r="21496" spans="12:12">
      <c r="L21496" s="71"/>
    </row>
    <row r="21497" spans="12:12">
      <c r="L21497" s="71"/>
    </row>
    <row r="21498" spans="12:12">
      <c r="L21498" s="71"/>
    </row>
    <row r="21499" spans="12:12">
      <c r="L21499" s="71"/>
    </row>
    <row r="21500" spans="12:12">
      <c r="L21500" s="71"/>
    </row>
    <row r="21501" spans="12:12">
      <c r="L21501" s="71"/>
    </row>
    <row r="21502" spans="12:12">
      <c r="L21502" s="71"/>
    </row>
    <row r="21503" spans="12:12">
      <c r="L21503" s="71"/>
    </row>
    <row r="21504" spans="12:12">
      <c r="L21504" s="71"/>
    </row>
    <row r="21505" spans="12:12">
      <c r="L21505" s="71"/>
    </row>
    <row r="21506" spans="12:12">
      <c r="L21506" s="71"/>
    </row>
    <row r="21507" spans="12:12">
      <c r="L21507" s="71"/>
    </row>
    <row r="21508" spans="12:12">
      <c r="L21508" s="71"/>
    </row>
    <row r="21509" spans="12:12">
      <c r="L21509" s="71"/>
    </row>
    <row r="21510" spans="12:12">
      <c r="L21510" s="71"/>
    </row>
    <row r="21511" spans="12:12">
      <c r="L21511" s="71"/>
    </row>
    <row r="21512" spans="12:12">
      <c r="L21512" s="71"/>
    </row>
    <row r="21513" spans="12:12">
      <c r="L21513" s="71"/>
    </row>
    <row r="21514" spans="12:12">
      <c r="L21514" s="71"/>
    </row>
    <row r="21515" spans="12:12">
      <c r="L21515" s="71"/>
    </row>
    <row r="21516" spans="12:12">
      <c r="L21516" s="71"/>
    </row>
    <row r="21517" spans="12:12">
      <c r="L21517" s="71"/>
    </row>
    <row r="21518" spans="12:12">
      <c r="L21518" s="71"/>
    </row>
    <row r="21519" spans="12:12">
      <c r="L21519" s="71"/>
    </row>
    <row r="21520" spans="12:12">
      <c r="L21520" s="71"/>
    </row>
    <row r="21521" spans="12:12">
      <c r="L21521" s="71"/>
    </row>
    <row r="21522" spans="12:12">
      <c r="L21522" s="71"/>
    </row>
    <row r="21523" spans="12:12">
      <c r="L21523" s="71"/>
    </row>
    <row r="21524" spans="12:12">
      <c r="L21524" s="71"/>
    </row>
    <row r="21525" spans="12:12">
      <c r="L21525" s="71"/>
    </row>
    <row r="21526" spans="12:12">
      <c r="L21526" s="71"/>
    </row>
    <row r="21527" spans="12:12">
      <c r="L21527" s="71"/>
    </row>
    <row r="21528" spans="12:12">
      <c r="L21528" s="71"/>
    </row>
    <row r="21529" spans="12:12">
      <c r="L21529" s="71"/>
    </row>
    <row r="21530" spans="12:12">
      <c r="L21530" s="71"/>
    </row>
    <row r="21531" spans="12:12">
      <c r="L21531" s="71"/>
    </row>
    <row r="21532" spans="12:12">
      <c r="L21532" s="71"/>
    </row>
    <row r="21533" spans="12:12">
      <c r="L21533" s="71"/>
    </row>
    <row r="21534" spans="12:12">
      <c r="L21534" s="71"/>
    </row>
    <row r="21535" spans="12:12">
      <c r="L21535" s="71"/>
    </row>
    <row r="21536" spans="12:12">
      <c r="L21536" s="71"/>
    </row>
    <row r="21537" spans="12:12">
      <c r="L21537" s="71"/>
    </row>
    <row r="21538" spans="12:12">
      <c r="L21538" s="71"/>
    </row>
    <row r="21539" spans="12:12">
      <c r="L21539" s="71"/>
    </row>
    <row r="21540" spans="12:12">
      <c r="L21540" s="71"/>
    </row>
    <row r="21541" spans="12:12">
      <c r="L21541" s="71"/>
    </row>
    <row r="21542" spans="12:12">
      <c r="L21542" s="71"/>
    </row>
    <row r="21543" spans="12:12">
      <c r="L21543" s="71"/>
    </row>
    <row r="21544" spans="12:12">
      <c r="L21544" s="71"/>
    </row>
    <row r="21545" spans="12:12">
      <c r="L21545" s="71"/>
    </row>
    <row r="21546" spans="12:12">
      <c r="L21546" s="71"/>
    </row>
    <row r="21547" spans="12:12">
      <c r="L21547" s="71"/>
    </row>
    <row r="21548" spans="12:12">
      <c r="L21548" s="71"/>
    </row>
    <row r="21549" spans="12:12">
      <c r="L21549" s="71"/>
    </row>
    <row r="21550" spans="12:12">
      <c r="L21550" s="71"/>
    </row>
    <row r="21551" spans="12:12">
      <c r="L21551" s="71"/>
    </row>
    <row r="21552" spans="12:12">
      <c r="L21552" s="71"/>
    </row>
    <row r="21553" spans="12:12">
      <c r="L21553" s="71"/>
    </row>
    <row r="21554" spans="12:12">
      <c r="L21554" s="71"/>
    </row>
    <row r="21555" spans="12:12">
      <c r="L21555" s="71"/>
    </row>
    <row r="21556" spans="12:12">
      <c r="L21556" s="71"/>
    </row>
    <row r="21557" spans="12:12">
      <c r="L21557" s="71"/>
    </row>
    <row r="21558" spans="12:12">
      <c r="L21558" s="71"/>
    </row>
    <row r="21559" spans="12:12">
      <c r="L21559" s="71"/>
    </row>
    <row r="21560" spans="12:12">
      <c r="L21560" s="71"/>
    </row>
    <row r="21561" spans="12:12">
      <c r="L21561" s="71"/>
    </row>
    <row r="21562" spans="12:12">
      <c r="L21562" s="71"/>
    </row>
    <row r="21563" spans="12:12">
      <c r="L21563" s="71"/>
    </row>
    <row r="21564" spans="12:12">
      <c r="L21564" s="71"/>
    </row>
    <row r="21565" spans="12:12">
      <c r="L21565" s="71"/>
    </row>
    <row r="21566" spans="12:12">
      <c r="L21566" s="71"/>
    </row>
    <row r="21567" spans="12:12">
      <c r="L21567" s="71"/>
    </row>
    <row r="21568" spans="12:12">
      <c r="L21568" s="71"/>
    </row>
    <row r="21569" spans="12:12">
      <c r="L21569" s="71"/>
    </row>
    <row r="21570" spans="12:12">
      <c r="L21570" s="71"/>
    </row>
    <row r="21571" spans="12:12">
      <c r="L21571" s="71"/>
    </row>
    <row r="21572" spans="12:12">
      <c r="L21572" s="71"/>
    </row>
    <row r="21573" spans="12:12">
      <c r="L21573" s="71"/>
    </row>
    <row r="21574" spans="12:12">
      <c r="L21574" s="71"/>
    </row>
    <row r="21575" spans="12:12">
      <c r="L21575" s="71"/>
    </row>
    <row r="21576" spans="12:12">
      <c r="L21576" s="71"/>
    </row>
    <row r="21577" spans="12:12">
      <c r="L21577" s="71"/>
    </row>
    <row r="21578" spans="12:12">
      <c r="L21578" s="71"/>
    </row>
    <row r="21579" spans="12:12">
      <c r="L21579" s="71"/>
    </row>
    <row r="21580" spans="12:12">
      <c r="L21580" s="71"/>
    </row>
    <row r="21581" spans="12:12">
      <c r="L21581" s="71"/>
    </row>
    <row r="21582" spans="12:12">
      <c r="L21582" s="71"/>
    </row>
    <row r="21583" spans="12:12">
      <c r="L21583" s="71"/>
    </row>
    <row r="21584" spans="12:12">
      <c r="L21584" s="71"/>
    </row>
    <row r="21585" spans="12:12">
      <c r="L21585" s="71"/>
    </row>
    <row r="21586" spans="12:12">
      <c r="L21586" s="71"/>
    </row>
    <row r="21587" spans="12:12">
      <c r="L21587" s="71"/>
    </row>
    <row r="21588" spans="12:12">
      <c r="L21588" s="71"/>
    </row>
    <row r="21589" spans="12:12">
      <c r="L21589" s="71"/>
    </row>
    <row r="21590" spans="12:12">
      <c r="L21590" s="71"/>
    </row>
    <row r="21591" spans="12:12">
      <c r="L21591" s="71"/>
    </row>
    <row r="21592" spans="12:12">
      <c r="L21592" s="71"/>
    </row>
    <row r="21593" spans="12:12">
      <c r="L21593" s="71"/>
    </row>
    <row r="21594" spans="12:12">
      <c r="L21594" s="71"/>
    </row>
    <row r="21595" spans="12:12">
      <c r="L21595" s="71"/>
    </row>
    <row r="21596" spans="12:12">
      <c r="L21596" s="71"/>
    </row>
    <row r="21597" spans="12:12">
      <c r="L21597" s="71"/>
    </row>
    <row r="21598" spans="12:12">
      <c r="L21598" s="71"/>
    </row>
    <row r="21599" spans="12:12">
      <c r="L21599" s="71"/>
    </row>
    <row r="21600" spans="12:12">
      <c r="L21600" s="71"/>
    </row>
    <row r="21601" spans="12:12">
      <c r="L21601" s="71"/>
    </row>
    <row r="21602" spans="12:12">
      <c r="L21602" s="71"/>
    </row>
    <row r="21603" spans="12:12">
      <c r="L21603" s="71"/>
    </row>
    <row r="21604" spans="12:12">
      <c r="L21604" s="71"/>
    </row>
    <row r="21605" spans="12:12">
      <c r="L21605" s="71"/>
    </row>
    <row r="21606" spans="12:12">
      <c r="L21606" s="71"/>
    </row>
    <row r="21607" spans="12:12">
      <c r="L21607" s="71"/>
    </row>
    <row r="21608" spans="12:12">
      <c r="L21608" s="71"/>
    </row>
    <row r="21609" spans="12:12">
      <c r="L21609" s="71"/>
    </row>
    <row r="21610" spans="12:12">
      <c r="L21610" s="71"/>
    </row>
    <row r="21611" spans="12:12">
      <c r="L21611" s="71"/>
    </row>
    <row r="21612" spans="12:12">
      <c r="L21612" s="71"/>
    </row>
    <row r="21613" spans="12:12">
      <c r="L21613" s="71"/>
    </row>
    <row r="21614" spans="12:12">
      <c r="L21614" s="71"/>
    </row>
    <row r="21615" spans="12:12">
      <c r="L21615" s="71"/>
    </row>
    <row r="21616" spans="12:12">
      <c r="L21616" s="71"/>
    </row>
    <row r="21617" spans="12:12">
      <c r="L21617" s="71"/>
    </row>
    <row r="21618" spans="12:12">
      <c r="L21618" s="71"/>
    </row>
    <row r="21619" spans="12:12">
      <c r="L21619" s="71"/>
    </row>
    <row r="21620" spans="12:12">
      <c r="L21620" s="71"/>
    </row>
    <row r="21621" spans="12:12">
      <c r="L21621" s="71"/>
    </row>
    <row r="21622" spans="12:12">
      <c r="L21622" s="71"/>
    </row>
    <row r="21623" spans="12:12">
      <c r="L21623" s="71"/>
    </row>
    <row r="21624" spans="12:12">
      <c r="L21624" s="71"/>
    </row>
    <row r="21625" spans="12:12">
      <c r="L21625" s="71"/>
    </row>
    <row r="21626" spans="12:12">
      <c r="L21626" s="71"/>
    </row>
    <row r="21627" spans="12:12">
      <c r="L21627" s="71"/>
    </row>
    <row r="21628" spans="12:12">
      <c r="L21628" s="71"/>
    </row>
    <row r="21629" spans="12:12">
      <c r="L21629" s="71"/>
    </row>
    <row r="21630" spans="12:12">
      <c r="L21630" s="71"/>
    </row>
    <row r="21631" spans="12:12">
      <c r="L21631" s="71"/>
    </row>
    <row r="21632" spans="12:12">
      <c r="L21632" s="71"/>
    </row>
    <row r="21633" spans="12:12">
      <c r="L21633" s="71"/>
    </row>
    <row r="21634" spans="12:12">
      <c r="L21634" s="71"/>
    </row>
    <row r="21635" spans="12:12">
      <c r="L21635" s="71"/>
    </row>
    <row r="21636" spans="12:12">
      <c r="L21636" s="71"/>
    </row>
    <row r="21637" spans="12:12">
      <c r="L21637" s="71"/>
    </row>
    <row r="21638" spans="12:12">
      <c r="L21638" s="71"/>
    </row>
    <row r="21639" spans="12:12">
      <c r="L21639" s="71"/>
    </row>
    <row r="21640" spans="12:12">
      <c r="L21640" s="71"/>
    </row>
    <row r="21641" spans="12:12">
      <c r="L21641" s="71"/>
    </row>
    <row r="21642" spans="12:12">
      <c r="L21642" s="71"/>
    </row>
    <row r="21643" spans="12:12">
      <c r="L21643" s="71"/>
    </row>
    <row r="21644" spans="12:12">
      <c r="L21644" s="71"/>
    </row>
    <row r="21645" spans="12:12">
      <c r="L21645" s="71"/>
    </row>
    <row r="21646" spans="12:12">
      <c r="L21646" s="71"/>
    </row>
    <row r="21647" spans="12:12">
      <c r="L21647" s="71"/>
    </row>
    <row r="21648" spans="12:12">
      <c r="L21648" s="71"/>
    </row>
    <row r="21649" spans="12:12">
      <c r="L21649" s="71"/>
    </row>
    <row r="21650" spans="12:12">
      <c r="L21650" s="71"/>
    </row>
    <row r="21651" spans="12:12">
      <c r="L21651" s="71"/>
    </row>
    <row r="21652" spans="12:12">
      <c r="L21652" s="71"/>
    </row>
    <row r="21653" spans="12:12">
      <c r="L21653" s="71"/>
    </row>
    <row r="21654" spans="12:12">
      <c r="L21654" s="71"/>
    </row>
    <row r="21655" spans="12:12">
      <c r="L21655" s="71"/>
    </row>
    <row r="21656" spans="12:12">
      <c r="L21656" s="71"/>
    </row>
    <row r="21657" spans="12:12">
      <c r="L21657" s="71"/>
    </row>
    <row r="21658" spans="12:12">
      <c r="L21658" s="71"/>
    </row>
    <row r="21659" spans="12:12">
      <c r="L21659" s="71"/>
    </row>
    <row r="21660" spans="12:12">
      <c r="L21660" s="71"/>
    </row>
    <row r="21661" spans="12:12">
      <c r="L21661" s="71"/>
    </row>
    <row r="21662" spans="12:12">
      <c r="L21662" s="71"/>
    </row>
    <row r="21663" spans="12:12">
      <c r="L21663" s="71"/>
    </row>
    <row r="21664" spans="12:12">
      <c r="L21664" s="71"/>
    </row>
    <row r="21665" spans="12:12">
      <c r="L21665" s="71"/>
    </row>
    <row r="21666" spans="12:12">
      <c r="L21666" s="71"/>
    </row>
    <row r="21667" spans="12:12">
      <c r="L21667" s="71"/>
    </row>
    <row r="21668" spans="12:12">
      <c r="L21668" s="71"/>
    </row>
    <row r="21669" spans="12:12">
      <c r="L21669" s="71"/>
    </row>
    <row r="21670" spans="12:12">
      <c r="L21670" s="71"/>
    </row>
    <row r="21671" spans="12:12">
      <c r="L21671" s="71"/>
    </row>
    <row r="21672" spans="12:12">
      <c r="L21672" s="71"/>
    </row>
    <row r="21673" spans="12:12">
      <c r="L21673" s="71"/>
    </row>
    <row r="21674" spans="12:12">
      <c r="L21674" s="71"/>
    </row>
    <row r="21675" spans="12:12">
      <c r="L21675" s="71"/>
    </row>
    <row r="21676" spans="12:12">
      <c r="L21676" s="71"/>
    </row>
    <row r="21677" spans="12:12">
      <c r="L21677" s="71"/>
    </row>
    <row r="21678" spans="12:12">
      <c r="L21678" s="71"/>
    </row>
    <row r="21679" spans="12:12">
      <c r="L21679" s="71"/>
    </row>
    <row r="21680" spans="12:12">
      <c r="L21680" s="71"/>
    </row>
    <row r="21681" spans="12:12">
      <c r="L21681" s="71"/>
    </row>
    <row r="21682" spans="12:12">
      <c r="L21682" s="71"/>
    </row>
    <row r="21683" spans="12:12">
      <c r="L21683" s="71"/>
    </row>
    <row r="21684" spans="12:12">
      <c r="L21684" s="71"/>
    </row>
    <row r="21685" spans="12:12">
      <c r="L21685" s="71"/>
    </row>
    <row r="21686" spans="12:12">
      <c r="L21686" s="71"/>
    </row>
    <row r="21687" spans="12:12">
      <c r="L21687" s="71"/>
    </row>
    <row r="21688" spans="12:12">
      <c r="L21688" s="71"/>
    </row>
    <row r="21689" spans="12:12">
      <c r="L21689" s="71"/>
    </row>
    <row r="21690" spans="12:12">
      <c r="L21690" s="71"/>
    </row>
    <row r="21691" spans="12:12">
      <c r="L21691" s="71"/>
    </row>
    <row r="21692" spans="12:12">
      <c r="L21692" s="71"/>
    </row>
    <row r="21693" spans="12:12">
      <c r="L21693" s="71"/>
    </row>
    <row r="21694" spans="12:12">
      <c r="L21694" s="71"/>
    </row>
    <row r="21695" spans="12:12">
      <c r="L21695" s="71"/>
    </row>
    <row r="21696" spans="12:12">
      <c r="L21696" s="71"/>
    </row>
    <row r="21697" spans="12:12">
      <c r="L21697" s="71"/>
    </row>
    <row r="21698" spans="12:12">
      <c r="L21698" s="71"/>
    </row>
    <row r="21699" spans="12:12">
      <c r="L21699" s="71"/>
    </row>
    <row r="21700" spans="12:12">
      <c r="L21700" s="71"/>
    </row>
    <row r="21701" spans="12:12">
      <c r="L21701" s="71"/>
    </row>
    <row r="21702" spans="12:12">
      <c r="L21702" s="71"/>
    </row>
    <row r="21703" spans="12:12">
      <c r="L21703" s="71"/>
    </row>
    <row r="21704" spans="12:12">
      <c r="L21704" s="71"/>
    </row>
    <row r="21705" spans="12:12">
      <c r="L21705" s="71"/>
    </row>
    <row r="21706" spans="12:12">
      <c r="L21706" s="71"/>
    </row>
    <row r="21707" spans="12:12">
      <c r="L21707" s="71"/>
    </row>
    <row r="21708" spans="12:12">
      <c r="L21708" s="71"/>
    </row>
    <row r="21709" spans="12:12">
      <c r="L21709" s="71"/>
    </row>
    <row r="21710" spans="12:12">
      <c r="L21710" s="71"/>
    </row>
    <row r="21711" spans="12:12">
      <c r="L21711" s="71"/>
    </row>
    <row r="21712" spans="12:12">
      <c r="L21712" s="71"/>
    </row>
    <row r="21713" spans="12:12">
      <c r="L21713" s="71"/>
    </row>
    <row r="21714" spans="12:12">
      <c r="L21714" s="71"/>
    </row>
    <row r="21715" spans="12:12">
      <c r="L21715" s="71"/>
    </row>
    <row r="21716" spans="12:12">
      <c r="L21716" s="71"/>
    </row>
    <row r="21717" spans="12:12">
      <c r="L21717" s="71"/>
    </row>
    <row r="21718" spans="12:12">
      <c r="L21718" s="71"/>
    </row>
    <row r="21719" spans="12:12">
      <c r="L21719" s="71"/>
    </row>
    <row r="21720" spans="12:12">
      <c r="L21720" s="71"/>
    </row>
    <row r="21721" spans="12:12">
      <c r="L21721" s="71"/>
    </row>
    <row r="21722" spans="12:12">
      <c r="L21722" s="71"/>
    </row>
    <row r="21723" spans="12:12">
      <c r="L21723" s="71"/>
    </row>
    <row r="21724" spans="12:12">
      <c r="L21724" s="71"/>
    </row>
    <row r="21725" spans="12:12">
      <c r="L21725" s="71"/>
    </row>
    <row r="21726" spans="12:12">
      <c r="L21726" s="71"/>
    </row>
    <row r="21727" spans="12:12">
      <c r="L21727" s="71"/>
    </row>
    <row r="21728" spans="12:12">
      <c r="L21728" s="71"/>
    </row>
    <row r="21729" spans="12:12">
      <c r="L21729" s="71"/>
    </row>
    <row r="21730" spans="12:12">
      <c r="L21730" s="71"/>
    </row>
    <row r="21731" spans="12:12">
      <c r="L21731" s="71"/>
    </row>
    <row r="21732" spans="12:12">
      <c r="L21732" s="71"/>
    </row>
    <row r="21733" spans="12:12">
      <c r="L21733" s="71"/>
    </row>
    <row r="21734" spans="12:12">
      <c r="L21734" s="71"/>
    </row>
    <row r="21735" spans="12:12">
      <c r="L21735" s="71"/>
    </row>
    <row r="21736" spans="12:12">
      <c r="L21736" s="71"/>
    </row>
    <row r="21737" spans="12:12">
      <c r="L21737" s="71"/>
    </row>
    <row r="21738" spans="12:12">
      <c r="L21738" s="71"/>
    </row>
    <row r="21739" spans="12:12">
      <c r="L21739" s="71"/>
    </row>
    <row r="21740" spans="12:12">
      <c r="L21740" s="71"/>
    </row>
    <row r="21741" spans="12:12">
      <c r="L21741" s="71"/>
    </row>
    <row r="21742" spans="12:12">
      <c r="L21742" s="71"/>
    </row>
    <row r="21743" spans="12:12">
      <c r="L21743" s="71"/>
    </row>
    <row r="21744" spans="12:12">
      <c r="L21744" s="71"/>
    </row>
    <row r="21745" spans="12:12">
      <c r="L21745" s="71"/>
    </row>
    <row r="21746" spans="12:12">
      <c r="L21746" s="71"/>
    </row>
    <row r="21747" spans="12:12">
      <c r="L21747" s="71"/>
    </row>
    <row r="21748" spans="12:12">
      <c r="L21748" s="71"/>
    </row>
    <row r="21749" spans="12:12">
      <c r="L21749" s="71"/>
    </row>
    <row r="21750" spans="12:12">
      <c r="L21750" s="71"/>
    </row>
    <row r="21751" spans="12:12">
      <c r="L21751" s="71"/>
    </row>
    <row r="21752" spans="12:12">
      <c r="L21752" s="71"/>
    </row>
    <row r="21753" spans="12:12">
      <c r="L21753" s="71"/>
    </row>
    <row r="21754" spans="12:12">
      <c r="L21754" s="71"/>
    </row>
    <row r="21755" spans="12:12">
      <c r="L21755" s="71"/>
    </row>
    <row r="21756" spans="12:12">
      <c r="L21756" s="71"/>
    </row>
    <row r="21757" spans="12:12">
      <c r="L21757" s="71"/>
    </row>
    <row r="21758" spans="12:12">
      <c r="L21758" s="71"/>
    </row>
    <row r="21759" spans="12:12">
      <c r="L21759" s="71"/>
    </row>
    <row r="21760" spans="12:12">
      <c r="L21760" s="71"/>
    </row>
    <row r="21761" spans="12:12">
      <c r="L21761" s="71"/>
    </row>
    <row r="21762" spans="12:12">
      <c r="L21762" s="71"/>
    </row>
    <row r="21763" spans="12:12">
      <c r="L21763" s="71"/>
    </row>
    <row r="21764" spans="12:12">
      <c r="L21764" s="71"/>
    </row>
    <row r="21765" spans="12:12">
      <c r="L21765" s="71"/>
    </row>
    <row r="21766" spans="12:12">
      <c r="L21766" s="71"/>
    </row>
    <row r="21767" spans="12:12">
      <c r="L21767" s="71"/>
    </row>
    <row r="21768" spans="12:12">
      <c r="L21768" s="71"/>
    </row>
    <row r="21769" spans="12:12">
      <c r="L21769" s="71"/>
    </row>
    <row r="21770" spans="12:12">
      <c r="L21770" s="71"/>
    </row>
    <row r="21771" spans="12:12">
      <c r="L21771" s="71"/>
    </row>
    <row r="21772" spans="12:12">
      <c r="L21772" s="71"/>
    </row>
    <row r="21773" spans="12:12">
      <c r="L21773" s="71"/>
    </row>
    <row r="21774" spans="12:12">
      <c r="L21774" s="71"/>
    </row>
    <row r="21775" spans="12:12">
      <c r="L21775" s="71"/>
    </row>
    <row r="21776" spans="12:12">
      <c r="L21776" s="71"/>
    </row>
    <row r="21777" spans="12:12">
      <c r="L21777" s="71"/>
    </row>
    <row r="21778" spans="12:12">
      <c r="L21778" s="71"/>
    </row>
    <row r="21779" spans="12:12">
      <c r="L21779" s="71"/>
    </row>
    <row r="21780" spans="12:12">
      <c r="L21780" s="71"/>
    </row>
    <row r="21781" spans="12:12">
      <c r="L21781" s="71"/>
    </row>
    <row r="21782" spans="12:12">
      <c r="L21782" s="71"/>
    </row>
    <row r="21783" spans="12:12">
      <c r="L21783" s="71"/>
    </row>
    <row r="21784" spans="12:12">
      <c r="L21784" s="71"/>
    </row>
    <row r="21785" spans="12:12">
      <c r="L21785" s="71"/>
    </row>
    <row r="21786" spans="12:12">
      <c r="L21786" s="71"/>
    </row>
    <row r="21787" spans="12:12">
      <c r="L21787" s="71"/>
    </row>
    <row r="21788" spans="12:12">
      <c r="L21788" s="71"/>
    </row>
    <row r="21789" spans="12:12">
      <c r="L21789" s="71"/>
    </row>
    <row r="21790" spans="12:12">
      <c r="L21790" s="71"/>
    </row>
    <row r="21791" spans="12:12">
      <c r="L21791" s="71"/>
    </row>
    <row r="21792" spans="12:12">
      <c r="L21792" s="71"/>
    </row>
    <row r="21793" spans="12:12">
      <c r="L21793" s="71"/>
    </row>
    <row r="21794" spans="12:12">
      <c r="L21794" s="71"/>
    </row>
    <row r="21795" spans="12:12">
      <c r="L21795" s="71"/>
    </row>
    <row r="21796" spans="12:12">
      <c r="L21796" s="71"/>
    </row>
    <row r="21797" spans="12:12">
      <c r="L21797" s="71"/>
    </row>
    <row r="21798" spans="12:12">
      <c r="L21798" s="71"/>
    </row>
    <row r="21799" spans="12:12">
      <c r="L21799" s="71"/>
    </row>
    <row r="21800" spans="12:12">
      <c r="L21800" s="71"/>
    </row>
    <row r="21801" spans="12:12">
      <c r="L21801" s="71"/>
    </row>
    <row r="21802" spans="12:12">
      <c r="L21802" s="71"/>
    </row>
    <row r="21803" spans="12:12">
      <c r="L21803" s="71"/>
    </row>
    <row r="21804" spans="12:12">
      <c r="L21804" s="71"/>
    </row>
    <row r="21805" spans="12:12">
      <c r="L21805" s="71"/>
    </row>
    <row r="21806" spans="12:12">
      <c r="L21806" s="71"/>
    </row>
    <row r="21807" spans="12:12">
      <c r="L21807" s="71"/>
    </row>
    <row r="21808" spans="12:12">
      <c r="L21808" s="71"/>
    </row>
    <row r="21809" spans="12:12">
      <c r="L21809" s="71"/>
    </row>
    <row r="21810" spans="12:12">
      <c r="L21810" s="71"/>
    </row>
    <row r="21811" spans="12:12">
      <c r="L21811" s="71"/>
    </row>
    <row r="21812" spans="12:12">
      <c r="L21812" s="71"/>
    </row>
    <row r="21813" spans="12:12">
      <c r="L21813" s="71"/>
    </row>
    <row r="21814" spans="12:12">
      <c r="L21814" s="71"/>
    </row>
    <row r="21815" spans="12:12">
      <c r="L21815" s="71"/>
    </row>
    <row r="21816" spans="12:12">
      <c r="L21816" s="71"/>
    </row>
    <row r="21817" spans="12:12">
      <c r="L21817" s="71"/>
    </row>
    <row r="21818" spans="12:12">
      <c r="L21818" s="71"/>
    </row>
    <row r="21819" spans="12:12">
      <c r="L21819" s="71"/>
    </row>
    <row r="21820" spans="12:12">
      <c r="L21820" s="71"/>
    </row>
    <row r="21821" spans="12:12">
      <c r="L21821" s="71"/>
    </row>
    <row r="21822" spans="12:12">
      <c r="L21822" s="71"/>
    </row>
    <row r="21823" spans="12:12">
      <c r="L21823" s="71"/>
    </row>
    <row r="21824" spans="12:12">
      <c r="L21824" s="71"/>
    </row>
    <row r="21825" spans="12:12">
      <c r="L21825" s="71"/>
    </row>
    <row r="21826" spans="12:12">
      <c r="L21826" s="71"/>
    </row>
    <row r="21827" spans="12:12">
      <c r="L21827" s="71"/>
    </row>
    <row r="21828" spans="12:12">
      <c r="L21828" s="71"/>
    </row>
    <row r="21829" spans="12:12">
      <c r="L21829" s="71"/>
    </row>
    <row r="21830" spans="12:12">
      <c r="L21830" s="71"/>
    </row>
    <row r="21831" spans="12:12">
      <c r="L21831" s="71"/>
    </row>
    <row r="21832" spans="12:12">
      <c r="L21832" s="71"/>
    </row>
    <row r="21833" spans="12:12">
      <c r="L21833" s="71"/>
    </row>
    <row r="21834" spans="12:12">
      <c r="L21834" s="71"/>
    </row>
    <row r="21835" spans="12:12">
      <c r="L21835" s="71"/>
    </row>
    <row r="21836" spans="12:12">
      <c r="L21836" s="71"/>
    </row>
    <row r="21837" spans="12:12">
      <c r="L21837" s="71"/>
    </row>
    <row r="21838" spans="12:12">
      <c r="L21838" s="71"/>
    </row>
    <row r="21839" spans="12:12">
      <c r="L21839" s="71"/>
    </row>
    <row r="21840" spans="12:12">
      <c r="L21840" s="71"/>
    </row>
    <row r="21841" spans="12:12">
      <c r="L21841" s="71"/>
    </row>
    <row r="21842" spans="12:12">
      <c r="L21842" s="71"/>
    </row>
    <row r="21843" spans="12:12">
      <c r="L21843" s="71"/>
    </row>
    <row r="21844" spans="12:12">
      <c r="L21844" s="71"/>
    </row>
    <row r="21845" spans="12:12">
      <c r="L21845" s="71"/>
    </row>
    <row r="21846" spans="12:12">
      <c r="L21846" s="71"/>
    </row>
    <row r="21847" spans="12:12">
      <c r="L21847" s="71"/>
    </row>
    <row r="21848" spans="12:12">
      <c r="L21848" s="71"/>
    </row>
    <row r="21849" spans="12:12">
      <c r="L21849" s="71"/>
    </row>
    <row r="21850" spans="12:12">
      <c r="L21850" s="71"/>
    </row>
    <row r="21851" spans="12:12">
      <c r="L21851" s="71"/>
    </row>
    <row r="21852" spans="12:12">
      <c r="L21852" s="71"/>
    </row>
    <row r="21853" spans="12:12">
      <c r="L21853" s="71"/>
    </row>
    <row r="21854" spans="12:12">
      <c r="L21854" s="71"/>
    </row>
    <row r="21855" spans="12:12">
      <c r="L21855" s="71"/>
    </row>
    <row r="21856" spans="12:12">
      <c r="L21856" s="71"/>
    </row>
    <row r="21857" spans="12:12">
      <c r="L21857" s="71"/>
    </row>
    <row r="21858" spans="12:12">
      <c r="L21858" s="71"/>
    </row>
    <row r="21859" spans="12:12">
      <c r="L21859" s="71"/>
    </row>
    <row r="21860" spans="12:12">
      <c r="L21860" s="71"/>
    </row>
    <row r="21861" spans="12:12">
      <c r="L21861" s="71"/>
    </row>
    <row r="21862" spans="12:12">
      <c r="L21862" s="71"/>
    </row>
    <row r="21863" spans="12:12">
      <c r="L21863" s="71"/>
    </row>
    <row r="21864" spans="12:12">
      <c r="L21864" s="71"/>
    </row>
    <row r="21865" spans="12:12">
      <c r="L21865" s="71"/>
    </row>
    <row r="21866" spans="12:12">
      <c r="L21866" s="71"/>
    </row>
    <row r="21867" spans="12:12">
      <c r="L21867" s="71"/>
    </row>
    <row r="21868" spans="12:12">
      <c r="L21868" s="71"/>
    </row>
    <row r="21869" spans="12:12">
      <c r="L21869" s="71"/>
    </row>
    <row r="21870" spans="12:12">
      <c r="L21870" s="71"/>
    </row>
    <row r="21871" spans="12:12">
      <c r="L21871" s="71"/>
    </row>
    <row r="21872" spans="12:12">
      <c r="L21872" s="71"/>
    </row>
    <row r="21873" spans="12:12">
      <c r="L21873" s="71"/>
    </row>
    <row r="21874" spans="12:12">
      <c r="L21874" s="71"/>
    </row>
    <row r="21875" spans="12:12">
      <c r="L21875" s="71"/>
    </row>
    <row r="21876" spans="12:12">
      <c r="L21876" s="71"/>
    </row>
    <row r="21877" spans="12:12">
      <c r="L21877" s="71"/>
    </row>
    <row r="21878" spans="12:12">
      <c r="L21878" s="71"/>
    </row>
    <row r="21879" spans="12:12">
      <c r="L21879" s="71"/>
    </row>
    <row r="21880" spans="12:12">
      <c r="L21880" s="71"/>
    </row>
    <row r="21881" spans="12:12">
      <c r="L21881" s="71"/>
    </row>
    <row r="21882" spans="12:12">
      <c r="L21882" s="71"/>
    </row>
    <row r="21883" spans="12:12">
      <c r="L21883" s="71"/>
    </row>
    <row r="21884" spans="12:12">
      <c r="L21884" s="71"/>
    </row>
    <row r="21885" spans="12:12">
      <c r="L21885" s="71"/>
    </row>
    <row r="21886" spans="12:12">
      <c r="L21886" s="71"/>
    </row>
    <row r="21887" spans="12:12">
      <c r="L21887" s="71"/>
    </row>
    <row r="21888" spans="12:12">
      <c r="L21888" s="71"/>
    </row>
    <row r="21889" spans="12:12">
      <c r="L21889" s="71"/>
    </row>
    <row r="21890" spans="12:12">
      <c r="L21890" s="71"/>
    </row>
    <row r="21891" spans="12:12">
      <c r="L21891" s="71"/>
    </row>
    <row r="21892" spans="12:12">
      <c r="L21892" s="71"/>
    </row>
    <row r="21893" spans="12:12">
      <c r="L21893" s="71"/>
    </row>
    <row r="21894" spans="12:12">
      <c r="L21894" s="71"/>
    </row>
    <row r="21895" spans="12:12">
      <c r="L21895" s="71"/>
    </row>
    <row r="21896" spans="12:12">
      <c r="L21896" s="71"/>
    </row>
    <row r="21897" spans="12:12">
      <c r="L21897" s="71"/>
    </row>
    <row r="21898" spans="12:12">
      <c r="L21898" s="71"/>
    </row>
    <row r="21899" spans="12:12">
      <c r="L21899" s="71"/>
    </row>
    <row r="21900" spans="12:12">
      <c r="L21900" s="71"/>
    </row>
    <row r="21901" spans="12:12">
      <c r="L21901" s="71"/>
    </row>
    <row r="21902" spans="12:12">
      <c r="L21902" s="71"/>
    </row>
    <row r="21903" spans="12:12">
      <c r="L21903" s="71"/>
    </row>
    <row r="21904" spans="12:12">
      <c r="L21904" s="71"/>
    </row>
    <row r="21905" spans="12:12">
      <c r="L21905" s="71"/>
    </row>
    <row r="21906" spans="12:12">
      <c r="L21906" s="71"/>
    </row>
    <row r="21907" spans="12:12">
      <c r="L21907" s="71"/>
    </row>
    <row r="21908" spans="12:12">
      <c r="L21908" s="71"/>
    </row>
    <row r="21909" spans="12:12">
      <c r="L21909" s="71"/>
    </row>
    <row r="21910" spans="12:12">
      <c r="L21910" s="71"/>
    </row>
    <row r="21911" spans="12:12">
      <c r="L21911" s="71"/>
    </row>
    <row r="21912" spans="12:12">
      <c r="L21912" s="71"/>
    </row>
    <row r="21913" spans="12:12">
      <c r="L21913" s="71"/>
    </row>
    <row r="21914" spans="12:12">
      <c r="L21914" s="71"/>
    </row>
    <row r="21915" spans="12:12">
      <c r="L21915" s="71"/>
    </row>
    <row r="21916" spans="12:12">
      <c r="L21916" s="71"/>
    </row>
    <row r="21917" spans="12:12">
      <c r="L21917" s="71"/>
    </row>
    <row r="21918" spans="12:12">
      <c r="L21918" s="71"/>
    </row>
    <row r="21919" spans="12:12">
      <c r="L21919" s="71"/>
    </row>
    <row r="21920" spans="12:12">
      <c r="L21920" s="71"/>
    </row>
    <row r="21921" spans="12:12">
      <c r="L21921" s="71"/>
    </row>
    <row r="21922" spans="12:12">
      <c r="L21922" s="71"/>
    </row>
    <row r="21923" spans="12:12">
      <c r="L21923" s="71"/>
    </row>
    <row r="21924" spans="12:12">
      <c r="L21924" s="71"/>
    </row>
    <row r="21925" spans="12:12">
      <c r="L21925" s="71"/>
    </row>
    <row r="21926" spans="12:12">
      <c r="L21926" s="71"/>
    </row>
    <row r="21927" spans="12:12">
      <c r="L21927" s="71"/>
    </row>
    <row r="21928" spans="12:12">
      <c r="L21928" s="71"/>
    </row>
    <row r="21929" spans="12:12">
      <c r="L21929" s="71"/>
    </row>
    <row r="21930" spans="12:12">
      <c r="L21930" s="71"/>
    </row>
    <row r="21931" spans="12:12">
      <c r="L21931" s="71"/>
    </row>
    <row r="21932" spans="12:12">
      <c r="L21932" s="71"/>
    </row>
    <row r="21933" spans="12:12">
      <c r="L21933" s="71"/>
    </row>
    <row r="21934" spans="12:12">
      <c r="L21934" s="71"/>
    </row>
    <row r="21935" spans="12:12">
      <c r="L21935" s="71"/>
    </row>
    <row r="21936" spans="12:12">
      <c r="L21936" s="71"/>
    </row>
    <row r="21937" spans="12:12">
      <c r="L21937" s="71"/>
    </row>
    <row r="21938" spans="12:12">
      <c r="L21938" s="71"/>
    </row>
    <row r="21939" spans="12:12">
      <c r="L21939" s="71"/>
    </row>
    <row r="21940" spans="12:12">
      <c r="L21940" s="71"/>
    </row>
    <row r="21941" spans="12:12">
      <c r="L21941" s="71"/>
    </row>
    <row r="21942" spans="12:12">
      <c r="L21942" s="71"/>
    </row>
    <row r="21943" spans="12:12">
      <c r="L21943" s="71"/>
    </row>
    <row r="21944" spans="12:12">
      <c r="L21944" s="71"/>
    </row>
    <row r="21945" spans="12:12">
      <c r="L21945" s="71"/>
    </row>
    <row r="21946" spans="12:12">
      <c r="L21946" s="71"/>
    </row>
    <row r="21947" spans="12:12">
      <c r="L21947" s="71"/>
    </row>
    <row r="21948" spans="12:12">
      <c r="L21948" s="71"/>
    </row>
    <row r="21949" spans="12:12">
      <c r="L21949" s="71"/>
    </row>
    <row r="21950" spans="12:12">
      <c r="L21950" s="71"/>
    </row>
    <row r="21951" spans="12:12">
      <c r="L21951" s="71"/>
    </row>
    <row r="21952" spans="12:12">
      <c r="L21952" s="71"/>
    </row>
    <row r="21953" spans="12:12">
      <c r="L21953" s="71"/>
    </row>
    <row r="21954" spans="12:12">
      <c r="L21954" s="71"/>
    </row>
    <row r="21955" spans="12:12">
      <c r="L21955" s="71"/>
    </row>
    <row r="21956" spans="12:12">
      <c r="L21956" s="71"/>
    </row>
    <row r="21957" spans="12:12">
      <c r="L21957" s="71"/>
    </row>
    <row r="21958" spans="12:12">
      <c r="L21958" s="71"/>
    </row>
    <row r="21959" spans="12:12">
      <c r="L21959" s="71"/>
    </row>
    <row r="21960" spans="12:12">
      <c r="L21960" s="71"/>
    </row>
    <row r="21961" spans="12:12">
      <c r="L21961" s="71"/>
    </row>
    <row r="21962" spans="12:12">
      <c r="L21962" s="71"/>
    </row>
    <row r="21963" spans="12:12">
      <c r="L21963" s="71"/>
    </row>
    <row r="21964" spans="12:12">
      <c r="L21964" s="71"/>
    </row>
    <row r="21965" spans="12:12">
      <c r="L21965" s="71"/>
    </row>
    <row r="21966" spans="12:12">
      <c r="L21966" s="71"/>
    </row>
    <row r="21967" spans="12:12">
      <c r="L21967" s="71"/>
    </row>
    <row r="21968" spans="12:12">
      <c r="L21968" s="71"/>
    </row>
    <row r="21969" spans="12:12">
      <c r="L21969" s="71"/>
    </row>
    <row r="21970" spans="12:12">
      <c r="L21970" s="71"/>
    </row>
    <row r="21971" spans="12:12">
      <c r="L21971" s="71"/>
    </row>
    <row r="21972" spans="12:12">
      <c r="L21972" s="71"/>
    </row>
    <row r="21973" spans="12:12">
      <c r="L21973" s="71"/>
    </row>
    <row r="21974" spans="12:12">
      <c r="L21974" s="71"/>
    </row>
    <row r="21975" spans="12:12">
      <c r="L21975" s="71"/>
    </row>
    <row r="21976" spans="12:12">
      <c r="L21976" s="71"/>
    </row>
    <row r="21977" spans="12:12">
      <c r="L21977" s="71"/>
    </row>
    <row r="21978" spans="12:12">
      <c r="L21978" s="71"/>
    </row>
    <row r="21979" spans="12:12">
      <c r="L21979" s="71"/>
    </row>
    <row r="21980" spans="12:12">
      <c r="L21980" s="71"/>
    </row>
    <row r="21981" spans="12:12">
      <c r="L21981" s="71"/>
    </row>
    <row r="21982" spans="12:12">
      <c r="L21982" s="71"/>
    </row>
    <row r="21983" spans="12:12">
      <c r="L21983" s="71"/>
    </row>
    <row r="21984" spans="12:12">
      <c r="L21984" s="71"/>
    </row>
    <row r="21985" spans="12:12">
      <c r="L21985" s="71"/>
    </row>
    <row r="21986" spans="12:12">
      <c r="L21986" s="71"/>
    </row>
    <row r="21987" spans="12:12">
      <c r="L21987" s="71"/>
    </row>
    <row r="21988" spans="12:12">
      <c r="L21988" s="71"/>
    </row>
    <row r="21989" spans="12:12">
      <c r="L21989" s="71"/>
    </row>
    <row r="21990" spans="12:12">
      <c r="L21990" s="71"/>
    </row>
    <row r="21991" spans="12:12">
      <c r="L21991" s="71"/>
    </row>
    <row r="21992" spans="12:12">
      <c r="L21992" s="71"/>
    </row>
    <row r="21993" spans="12:12">
      <c r="L21993" s="71"/>
    </row>
    <row r="21994" spans="12:12">
      <c r="L21994" s="71"/>
    </row>
    <row r="21995" spans="12:12">
      <c r="L21995" s="71"/>
    </row>
    <row r="21996" spans="12:12">
      <c r="L21996" s="71"/>
    </row>
    <row r="21997" spans="12:12">
      <c r="L21997" s="71"/>
    </row>
    <row r="21998" spans="12:12">
      <c r="L21998" s="71"/>
    </row>
    <row r="21999" spans="12:12">
      <c r="L21999" s="71"/>
    </row>
    <row r="22000" spans="12:12">
      <c r="L22000" s="71"/>
    </row>
    <row r="22001" spans="12:12">
      <c r="L22001" s="71"/>
    </row>
    <row r="22002" spans="12:12">
      <c r="L22002" s="71"/>
    </row>
    <row r="22003" spans="12:12">
      <c r="L22003" s="71"/>
    </row>
    <row r="22004" spans="12:12">
      <c r="L22004" s="71"/>
    </row>
    <row r="22005" spans="12:12">
      <c r="L22005" s="71"/>
    </row>
    <row r="22006" spans="12:12">
      <c r="L22006" s="71"/>
    </row>
    <row r="22007" spans="12:12">
      <c r="L22007" s="71"/>
    </row>
    <row r="22008" spans="12:12">
      <c r="L22008" s="71"/>
    </row>
    <row r="22009" spans="12:12">
      <c r="L22009" s="71"/>
    </row>
    <row r="22010" spans="12:12">
      <c r="L22010" s="71"/>
    </row>
    <row r="22011" spans="12:12">
      <c r="L22011" s="71"/>
    </row>
    <row r="22012" spans="12:12">
      <c r="L22012" s="71"/>
    </row>
    <row r="22013" spans="12:12">
      <c r="L22013" s="71"/>
    </row>
    <row r="22014" spans="12:12">
      <c r="L22014" s="71"/>
    </row>
    <row r="22015" spans="12:12">
      <c r="L22015" s="71"/>
    </row>
    <row r="22016" spans="12:12">
      <c r="L22016" s="71"/>
    </row>
    <row r="22017" spans="12:12">
      <c r="L22017" s="71"/>
    </row>
    <row r="22018" spans="12:12">
      <c r="L22018" s="71"/>
    </row>
    <row r="22019" spans="12:12">
      <c r="L22019" s="71"/>
    </row>
    <row r="22020" spans="12:12">
      <c r="L22020" s="71"/>
    </row>
    <row r="22021" spans="12:12">
      <c r="L22021" s="71"/>
    </row>
    <row r="22022" spans="12:12">
      <c r="L22022" s="71"/>
    </row>
    <row r="22023" spans="12:12">
      <c r="L22023" s="71"/>
    </row>
    <row r="22024" spans="12:12">
      <c r="L22024" s="71"/>
    </row>
    <row r="22025" spans="12:12">
      <c r="L22025" s="71"/>
    </row>
    <row r="22026" spans="12:12">
      <c r="L22026" s="71"/>
    </row>
    <row r="22027" spans="12:12">
      <c r="L22027" s="71"/>
    </row>
    <row r="22028" spans="12:12">
      <c r="L22028" s="71"/>
    </row>
    <row r="22029" spans="12:12">
      <c r="L22029" s="71"/>
    </row>
    <row r="22030" spans="12:12">
      <c r="L22030" s="71"/>
    </row>
    <row r="22031" spans="12:12">
      <c r="L22031" s="71"/>
    </row>
    <row r="22032" spans="12:12">
      <c r="L22032" s="71"/>
    </row>
    <row r="22033" spans="12:12">
      <c r="L22033" s="71"/>
    </row>
    <row r="22034" spans="12:12">
      <c r="L22034" s="71"/>
    </row>
    <row r="22035" spans="12:12">
      <c r="L22035" s="71"/>
    </row>
    <row r="22036" spans="12:12">
      <c r="L22036" s="71"/>
    </row>
    <row r="22037" spans="12:12">
      <c r="L22037" s="71"/>
    </row>
    <row r="22038" spans="12:12">
      <c r="L22038" s="71"/>
    </row>
    <row r="22039" spans="12:12">
      <c r="L22039" s="71"/>
    </row>
    <row r="22040" spans="12:12">
      <c r="L22040" s="71"/>
    </row>
    <row r="22041" spans="12:12">
      <c r="L22041" s="71"/>
    </row>
    <row r="22042" spans="12:12">
      <c r="L22042" s="71"/>
    </row>
    <row r="22043" spans="12:12">
      <c r="L22043" s="71"/>
    </row>
    <row r="22044" spans="12:12">
      <c r="L22044" s="71"/>
    </row>
    <row r="22045" spans="12:12">
      <c r="L22045" s="71"/>
    </row>
    <row r="22046" spans="12:12">
      <c r="L22046" s="71"/>
    </row>
    <row r="22047" spans="12:12">
      <c r="L22047" s="71"/>
    </row>
    <row r="22048" spans="12:12">
      <c r="L22048" s="71"/>
    </row>
    <row r="22049" spans="12:12">
      <c r="L22049" s="71"/>
    </row>
    <row r="22050" spans="12:12">
      <c r="L22050" s="71"/>
    </row>
    <row r="22051" spans="12:12">
      <c r="L22051" s="71"/>
    </row>
    <row r="22052" spans="12:12">
      <c r="L22052" s="71"/>
    </row>
    <row r="22053" spans="12:12">
      <c r="L22053" s="71"/>
    </row>
    <row r="22054" spans="12:12">
      <c r="L22054" s="71"/>
    </row>
    <row r="22055" spans="12:12">
      <c r="L22055" s="71"/>
    </row>
    <row r="22056" spans="12:12">
      <c r="L22056" s="71"/>
    </row>
    <row r="22057" spans="12:12">
      <c r="L22057" s="71"/>
    </row>
    <row r="22058" spans="12:12">
      <c r="L22058" s="71"/>
    </row>
    <row r="22059" spans="12:12">
      <c r="L22059" s="71"/>
    </row>
    <row r="22060" spans="12:12">
      <c r="L22060" s="71"/>
    </row>
    <row r="22061" spans="12:12">
      <c r="L22061" s="71"/>
    </row>
    <row r="22062" spans="12:12">
      <c r="L22062" s="71"/>
    </row>
    <row r="22063" spans="12:12">
      <c r="L22063" s="71"/>
    </row>
    <row r="22064" spans="12:12">
      <c r="L22064" s="71"/>
    </row>
    <row r="22065" spans="12:12">
      <c r="L22065" s="71"/>
    </row>
    <row r="22066" spans="12:12">
      <c r="L22066" s="71"/>
    </row>
    <row r="22067" spans="12:12">
      <c r="L22067" s="71"/>
    </row>
    <row r="22068" spans="12:12">
      <c r="L22068" s="71"/>
    </row>
    <row r="22069" spans="12:12">
      <c r="L22069" s="71"/>
    </row>
    <row r="22070" spans="12:12">
      <c r="L22070" s="71"/>
    </row>
    <row r="22071" spans="12:12">
      <c r="L22071" s="71"/>
    </row>
    <row r="22072" spans="12:12">
      <c r="L22072" s="71"/>
    </row>
    <row r="22073" spans="12:12">
      <c r="L22073" s="71"/>
    </row>
    <row r="22074" spans="12:12">
      <c r="L22074" s="71"/>
    </row>
    <row r="22075" spans="12:12">
      <c r="L22075" s="71"/>
    </row>
    <row r="22076" spans="12:12">
      <c r="L22076" s="71"/>
    </row>
    <row r="22077" spans="12:12">
      <c r="L22077" s="71"/>
    </row>
    <row r="22078" spans="12:12">
      <c r="L22078" s="71"/>
    </row>
    <row r="22079" spans="12:12">
      <c r="L22079" s="71"/>
    </row>
    <row r="22080" spans="12:12">
      <c r="L22080" s="71"/>
    </row>
    <row r="22081" spans="12:12">
      <c r="L22081" s="71"/>
    </row>
    <row r="22082" spans="12:12">
      <c r="L22082" s="71"/>
    </row>
    <row r="22083" spans="12:12">
      <c r="L22083" s="71"/>
    </row>
    <row r="22084" spans="12:12">
      <c r="L22084" s="71"/>
    </row>
    <row r="22085" spans="12:12">
      <c r="L22085" s="71"/>
    </row>
    <row r="22086" spans="12:12">
      <c r="L22086" s="71"/>
    </row>
    <row r="22087" spans="12:12">
      <c r="L22087" s="71"/>
    </row>
    <row r="22088" spans="12:12">
      <c r="L22088" s="71"/>
    </row>
    <row r="22089" spans="12:12">
      <c r="L22089" s="71"/>
    </row>
    <row r="22090" spans="12:12">
      <c r="L22090" s="71"/>
    </row>
    <row r="22091" spans="12:12">
      <c r="L22091" s="71"/>
    </row>
    <row r="22092" spans="12:12">
      <c r="L22092" s="71"/>
    </row>
    <row r="22093" spans="12:12">
      <c r="L22093" s="71"/>
    </row>
    <row r="22094" spans="12:12">
      <c r="L22094" s="71"/>
    </row>
    <row r="22095" spans="12:12">
      <c r="L22095" s="71"/>
    </row>
    <row r="22096" spans="12:12">
      <c r="L22096" s="71"/>
    </row>
    <row r="22097" spans="12:12">
      <c r="L22097" s="71"/>
    </row>
    <row r="22098" spans="12:12">
      <c r="L22098" s="71"/>
    </row>
    <row r="22099" spans="12:12">
      <c r="L22099" s="71"/>
    </row>
    <row r="22100" spans="12:12">
      <c r="L22100" s="71"/>
    </row>
    <row r="22101" spans="12:12">
      <c r="L22101" s="71"/>
    </row>
    <row r="22102" spans="12:12">
      <c r="L22102" s="71"/>
    </row>
    <row r="22103" spans="12:12">
      <c r="L22103" s="71"/>
    </row>
    <row r="22104" spans="12:12">
      <c r="L22104" s="71"/>
    </row>
    <row r="22105" spans="12:12">
      <c r="L22105" s="71"/>
    </row>
    <row r="22106" spans="12:12">
      <c r="L22106" s="71"/>
    </row>
    <row r="22107" spans="12:12">
      <c r="L22107" s="71"/>
    </row>
    <row r="22108" spans="12:12">
      <c r="L22108" s="71"/>
    </row>
    <row r="22109" spans="12:12">
      <c r="L22109" s="71"/>
    </row>
    <row r="22110" spans="12:12">
      <c r="L22110" s="71"/>
    </row>
    <row r="22111" spans="12:12">
      <c r="L22111" s="71"/>
    </row>
    <row r="22112" spans="12:12">
      <c r="L22112" s="71"/>
    </row>
    <row r="22113" spans="12:12">
      <c r="L22113" s="71"/>
    </row>
    <row r="22114" spans="12:12">
      <c r="L22114" s="71"/>
    </row>
    <row r="22115" spans="12:12">
      <c r="L22115" s="71"/>
    </row>
    <row r="22116" spans="12:12">
      <c r="L22116" s="71"/>
    </row>
    <row r="22117" spans="12:12">
      <c r="L22117" s="71"/>
    </row>
    <row r="22118" spans="12:12">
      <c r="L22118" s="71"/>
    </row>
    <row r="22119" spans="12:12">
      <c r="L22119" s="71"/>
    </row>
    <row r="22120" spans="12:12">
      <c r="L22120" s="71"/>
    </row>
    <row r="22121" spans="12:12">
      <c r="L22121" s="71"/>
    </row>
    <row r="22122" spans="12:12">
      <c r="L22122" s="71"/>
    </row>
    <row r="22123" spans="12:12">
      <c r="L22123" s="71"/>
    </row>
    <row r="22124" spans="12:12">
      <c r="L22124" s="71"/>
    </row>
    <row r="22125" spans="12:12">
      <c r="L22125" s="71"/>
    </row>
    <row r="22126" spans="12:12">
      <c r="L22126" s="71"/>
    </row>
    <row r="22127" spans="12:12">
      <c r="L22127" s="71"/>
    </row>
    <row r="22128" spans="12:12">
      <c r="L22128" s="71"/>
    </row>
    <row r="22129" spans="12:12">
      <c r="L22129" s="71"/>
    </row>
    <row r="22130" spans="12:12">
      <c r="L22130" s="71"/>
    </row>
    <row r="22131" spans="12:12">
      <c r="L22131" s="71"/>
    </row>
    <row r="22132" spans="12:12">
      <c r="L22132" s="71"/>
    </row>
    <row r="22133" spans="12:12">
      <c r="L22133" s="71"/>
    </row>
    <row r="22134" spans="12:12">
      <c r="L22134" s="71"/>
    </row>
    <row r="22135" spans="12:12">
      <c r="L22135" s="71"/>
    </row>
    <row r="22136" spans="12:12">
      <c r="L22136" s="71"/>
    </row>
    <row r="22137" spans="12:12">
      <c r="L22137" s="71"/>
    </row>
    <row r="22138" spans="12:12">
      <c r="L22138" s="71"/>
    </row>
    <row r="22139" spans="12:12">
      <c r="L22139" s="71"/>
    </row>
    <row r="22140" spans="12:12">
      <c r="L22140" s="71"/>
    </row>
    <row r="22141" spans="12:12">
      <c r="L22141" s="71"/>
    </row>
    <row r="22142" spans="12:12">
      <c r="L22142" s="71"/>
    </row>
    <row r="22143" spans="12:12">
      <c r="L22143" s="71"/>
    </row>
    <row r="22144" spans="12:12">
      <c r="L22144" s="71"/>
    </row>
    <row r="22145" spans="12:12">
      <c r="L22145" s="71"/>
    </row>
    <row r="22146" spans="12:12">
      <c r="L22146" s="71"/>
    </row>
    <row r="22147" spans="12:12">
      <c r="L22147" s="71"/>
    </row>
    <row r="22148" spans="12:12">
      <c r="L22148" s="71"/>
    </row>
    <row r="22149" spans="12:12">
      <c r="L22149" s="71"/>
    </row>
    <row r="22150" spans="12:12">
      <c r="L22150" s="71"/>
    </row>
    <row r="22151" spans="12:12">
      <c r="L22151" s="71"/>
    </row>
    <row r="22152" spans="12:12">
      <c r="L22152" s="71"/>
    </row>
    <row r="22153" spans="12:12">
      <c r="L22153" s="71"/>
    </row>
    <row r="22154" spans="12:12">
      <c r="L22154" s="71"/>
    </row>
    <row r="22155" spans="12:12">
      <c r="L22155" s="71"/>
    </row>
    <row r="22156" spans="12:12">
      <c r="L22156" s="71"/>
    </row>
    <row r="22157" spans="12:12">
      <c r="L22157" s="71"/>
    </row>
    <row r="22158" spans="12:12">
      <c r="L22158" s="71"/>
    </row>
    <row r="22159" spans="12:12">
      <c r="L22159" s="71"/>
    </row>
    <row r="22160" spans="12:12">
      <c r="L22160" s="71"/>
    </row>
    <row r="22161" spans="12:12">
      <c r="L22161" s="71"/>
    </row>
    <row r="22162" spans="12:12">
      <c r="L22162" s="71"/>
    </row>
    <row r="22163" spans="12:12">
      <c r="L22163" s="71"/>
    </row>
    <row r="22164" spans="12:12">
      <c r="L22164" s="71"/>
    </row>
    <row r="22165" spans="12:12">
      <c r="L22165" s="71"/>
    </row>
    <row r="22166" spans="12:12">
      <c r="L22166" s="71"/>
    </row>
    <row r="22167" spans="12:12">
      <c r="L22167" s="71"/>
    </row>
    <row r="22168" spans="12:12">
      <c r="L22168" s="71"/>
    </row>
    <row r="22169" spans="12:12">
      <c r="L22169" s="71"/>
    </row>
    <row r="22170" spans="12:12">
      <c r="L22170" s="71"/>
    </row>
    <row r="22171" spans="12:12">
      <c r="L22171" s="71"/>
    </row>
    <row r="22172" spans="12:12">
      <c r="L22172" s="71"/>
    </row>
    <row r="22173" spans="12:12">
      <c r="L22173" s="71"/>
    </row>
    <row r="22174" spans="12:12">
      <c r="L22174" s="71"/>
    </row>
    <row r="22175" spans="12:12">
      <c r="L22175" s="71"/>
    </row>
    <row r="22176" spans="12:12">
      <c r="L22176" s="71"/>
    </row>
    <row r="22177" spans="12:12">
      <c r="L22177" s="71"/>
    </row>
    <row r="22178" spans="12:12">
      <c r="L22178" s="71"/>
    </row>
    <row r="22179" spans="12:12">
      <c r="L22179" s="71"/>
    </row>
    <row r="22180" spans="12:12">
      <c r="L22180" s="71"/>
    </row>
    <row r="22181" spans="12:12">
      <c r="L22181" s="71"/>
    </row>
    <row r="22182" spans="12:12">
      <c r="L22182" s="71"/>
    </row>
    <row r="22183" spans="12:12">
      <c r="L22183" s="71"/>
    </row>
    <row r="22184" spans="12:12">
      <c r="L22184" s="71"/>
    </row>
    <row r="22185" spans="12:12">
      <c r="L22185" s="71"/>
    </row>
    <row r="22186" spans="12:12">
      <c r="L22186" s="71"/>
    </row>
    <row r="22187" spans="12:12">
      <c r="L22187" s="71"/>
    </row>
    <row r="22188" spans="12:12">
      <c r="L22188" s="71"/>
    </row>
    <row r="22189" spans="12:12">
      <c r="L22189" s="71"/>
    </row>
    <row r="22190" spans="12:12">
      <c r="L22190" s="71"/>
    </row>
    <row r="22191" spans="12:12">
      <c r="L22191" s="71"/>
    </row>
    <row r="22192" spans="12:12">
      <c r="L22192" s="71"/>
    </row>
    <row r="22193" spans="12:12">
      <c r="L22193" s="71"/>
    </row>
    <row r="22194" spans="12:12">
      <c r="L22194" s="71"/>
    </row>
    <row r="22195" spans="12:12">
      <c r="L22195" s="71"/>
    </row>
    <row r="22196" spans="12:12">
      <c r="L22196" s="71"/>
    </row>
    <row r="22197" spans="12:12">
      <c r="L22197" s="71"/>
    </row>
    <row r="22198" spans="12:12">
      <c r="L22198" s="71"/>
    </row>
    <row r="22199" spans="12:12">
      <c r="L22199" s="71"/>
    </row>
    <row r="22200" spans="12:12">
      <c r="L22200" s="71"/>
    </row>
    <row r="22201" spans="12:12">
      <c r="L22201" s="71"/>
    </row>
    <row r="22202" spans="12:12">
      <c r="L22202" s="71"/>
    </row>
    <row r="22203" spans="12:12">
      <c r="L22203" s="71"/>
    </row>
    <row r="22204" spans="12:12">
      <c r="L22204" s="71"/>
    </row>
    <row r="22205" spans="12:12">
      <c r="L22205" s="71"/>
    </row>
    <row r="22206" spans="12:12">
      <c r="L22206" s="71"/>
    </row>
    <row r="22207" spans="12:12">
      <c r="L22207" s="71"/>
    </row>
    <row r="22208" spans="12:12">
      <c r="L22208" s="71"/>
    </row>
    <row r="22209" spans="12:12">
      <c r="L22209" s="71"/>
    </row>
    <row r="22210" spans="12:12">
      <c r="L22210" s="71"/>
    </row>
    <row r="22211" spans="12:12">
      <c r="L22211" s="71"/>
    </row>
    <row r="22212" spans="12:12">
      <c r="L22212" s="71"/>
    </row>
    <row r="22213" spans="12:12">
      <c r="L22213" s="71"/>
    </row>
    <row r="22214" spans="12:12">
      <c r="L22214" s="71"/>
    </row>
    <row r="22215" spans="12:12">
      <c r="L22215" s="71"/>
    </row>
    <row r="22216" spans="12:12">
      <c r="L22216" s="71"/>
    </row>
    <row r="22217" spans="12:12">
      <c r="L22217" s="71"/>
    </row>
    <row r="22218" spans="12:12">
      <c r="L22218" s="71"/>
    </row>
    <row r="22219" spans="12:12">
      <c r="L22219" s="71"/>
    </row>
    <row r="22220" spans="12:12">
      <c r="L22220" s="71"/>
    </row>
    <row r="22221" spans="12:12">
      <c r="L22221" s="71"/>
    </row>
    <row r="22222" spans="12:12">
      <c r="L22222" s="71"/>
    </row>
    <row r="22223" spans="12:12">
      <c r="L22223" s="71"/>
    </row>
    <row r="22224" spans="12:12">
      <c r="L22224" s="71"/>
    </row>
    <row r="22225" spans="12:12">
      <c r="L22225" s="71"/>
    </row>
    <row r="22226" spans="12:12">
      <c r="L22226" s="71"/>
    </row>
    <row r="22227" spans="12:12">
      <c r="L22227" s="71"/>
    </row>
    <row r="22228" spans="12:12">
      <c r="L22228" s="71"/>
    </row>
    <row r="22229" spans="12:12">
      <c r="L22229" s="71"/>
    </row>
    <row r="22230" spans="12:12">
      <c r="L22230" s="71"/>
    </row>
    <row r="22231" spans="12:12">
      <c r="L22231" s="71"/>
    </row>
    <row r="22232" spans="12:12">
      <c r="L22232" s="71"/>
    </row>
    <row r="22233" spans="12:12">
      <c r="L22233" s="71"/>
    </row>
    <row r="22234" spans="12:12">
      <c r="L22234" s="71"/>
    </row>
    <row r="22235" spans="12:12">
      <c r="L22235" s="71"/>
    </row>
    <row r="22236" spans="12:12">
      <c r="L22236" s="71"/>
    </row>
    <row r="22237" spans="12:12">
      <c r="L22237" s="71"/>
    </row>
    <row r="22238" spans="12:12">
      <c r="L22238" s="71"/>
    </row>
    <row r="22239" spans="12:12">
      <c r="L22239" s="71"/>
    </row>
    <row r="22240" spans="12:12">
      <c r="L22240" s="71"/>
    </row>
    <row r="22241" spans="12:12">
      <c r="L22241" s="71"/>
    </row>
    <row r="22242" spans="12:12">
      <c r="L22242" s="71"/>
    </row>
    <row r="22243" spans="12:12">
      <c r="L22243" s="71"/>
    </row>
    <row r="22244" spans="12:12">
      <c r="L22244" s="71"/>
    </row>
    <row r="22245" spans="12:12">
      <c r="L22245" s="71"/>
    </row>
    <row r="22246" spans="12:12">
      <c r="L22246" s="71"/>
    </row>
    <row r="22247" spans="12:12">
      <c r="L22247" s="71"/>
    </row>
    <row r="22248" spans="12:12">
      <c r="L22248" s="71"/>
    </row>
    <row r="22249" spans="12:12">
      <c r="L22249" s="71"/>
    </row>
    <row r="22250" spans="12:12">
      <c r="L22250" s="71"/>
    </row>
    <row r="22251" spans="12:12">
      <c r="L22251" s="71"/>
    </row>
    <row r="22252" spans="12:12">
      <c r="L22252" s="71"/>
    </row>
    <row r="22253" spans="12:12">
      <c r="L22253" s="71"/>
    </row>
    <row r="22254" spans="12:12">
      <c r="L22254" s="71"/>
    </row>
    <row r="22255" spans="12:12">
      <c r="L22255" s="71"/>
    </row>
    <row r="22256" spans="12:12">
      <c r="L22256" s="71"/>
    </row>
    <row r="22257" spans="12:12">
      <c r="L22257" s="71"/>
    </row>
    <row r="22258" spans="12:12">
      <c r="L22258" s="71"/>
    </row>
    <row r="22259" spans="12:12">
      <c r="L22259" s="71"/>
    </row>
    <row r="22260" spans="12:12">
      <c r="L22260" s="71"/>
    </row>
    <row r="22261" spans="12:12">
      <c r="L22261" s="71"/>
    </row>
    <row r="22262" spans="12:12">
      <c r="L22262" s="71"/>
    </row>
    <row r="22263" spans="12:12">
      <c r="L22263" s="71"/>
    </row>
    <row r="22264" spans="12:12">
      <c r="L22264" s="71"/>
    </row>
    <row r="22265" spans="12:12">
      <c r="L22265" s="71"/>
    </row>
    <row r="22266" spans="12:12">
      <c r="L22266" s="71"/>
    </row>
    <row r="22267" spans="12:12">
      <c r="L22267" s="71"/>
    </row>
    <row r="22268" spans="12:12">
      <c r="L22268" s="71"/>
    </row>
    <row r="22269" spans="12:12">
      <c r="L22269" s="71"/>
    </row>
    <row r="22270" spans="12:12">
      <c r="L22270" s="71"/>
    </row>
    <row r="22271" spans="12:12">
      <c r="L22271" s="71"/>
    </row>
    <row r="22272" spans="12:12">
      <c r="L22272" s="71"/>
    </row>
    <row r="22273" spans="12:12">
      <c r="L22273" s="71"/>
    </row>
    <row r="22274" spans="12:12">
      <c r="L22274" s="71"/>
    </row>
    <row r="22275" spans="12:12">
      <c r="L22275" s="71"/>
    </row>
    <row r="22276" spans="12:12">
      <c r="L22276" s="71"/>
    </row>
    <row r="22277" spans="12:12">
      <c r="L22277" s="71"/>
    </row>
    <row r="22278" spans="12:12">
      <c r="L22278" s="71"/>
    </row>
    <row r="22279" spans="12:12">
      <c r="L22279" s="71"/>
    </row>
    <row r="22280" spans="12:12">
      <c r="L22280" s="71"/>
    </row>
    <row r="22281" spans="12:12">
      <c r="L22281" s="71"/>
    </row>
    <row r="22282" spans="12:12">
      <c r="L22282" s="71"/>
    </row>
    <row r="22283" spans="12:12">
      <c r="L22283" s="71"/>
    </row>
    <row r="22284" spans="12:12">
      <c r="L22284" s="71"/>
    </row>
    <row r="22285" spans="12:12">
      <c r="L22285" s="71"/>
    </row>
    <row r="22286" spans="12:12">
      <c r="L22286" s="71"/>
    </row>
    <row r="22287" spans="12:12">
      <c r="L22287" s="71"/>
    </row>
    <row r="22288" spans="12:12">
      <c r="L22288" s="71"/>
    </row>
    <row r="22289" spans="12:12">
      <c r="L22289" s="71"/>
    </row>
    <row r="22290" spans="12:12">
      <c r="L22290" s="71"/>
    </row>
    <row r="22291" spans="12:12">
      <c r="L22291" s="71"/>
    </row>
    <row r="22292" spans="12:12">
      <c r="L22292" s="71"/>
    </row>
    <row r="22293" spans="12:12">
      <c r="L22293" s="71"/>
    </row>
    <row r="22294" spans="12:12">
      <c r="L22294" s="71"/>
    </row>
    <row r="22295" spans="12:12">
      <c r="L22295" s="71"/>
    </row>
    <row r="22296" spans="12:12">
      <c r="L22296" s="71"/>
    </row>
    <row r="22297" spans="12:12">
      <c r="L22297" s="71"/>
    </row>
    <row r="22298" spans="12:12">
      <c r="L22298" s="71"/>
    </row>
    <row r="22299" spans="12:12">
      <c r="L22299" s="71"/>
    </row>
    <row r="22300" spans="12:12">
      <c r="L22300" s="71"/>
    </row>
    <row r="22301" spans="12:12">
      <c r="L22301" s="71"/>
    </row>
    <row r="22302" spans="12:12">
      <c r="L22302" s="71"/>
    </row>
    <row r="22303" spans="12:12">
      <c r="L22303" s="71"/>
    </row>
    <row r="22304" spans="12:12">
      <c r="L22304" s="71"/>
    </row>
    <row r="22305" spans="12:12">
      <c r="L22305" s="71"/>
    </row>
    <row r="22306" spans="12:12">
      <c r="L22306" s="71"/>
    </row>
    <row r="22307" spans="12:12">
      <c r="L22307" s="71"/>
    </row>
    <row r="22308" spans="12:12">
      <c r="L22308" s="71"/>
    </row>
    <row r="22309" spans="12:12">
      <c r="L22309" s="71"/>
    </row>
    <row r="22310" spans="12:12">
      <c r="L22310" s="71"/>
    </row>
    <row r="22311" spans="12:12">
      <c r="L22311" s="71"/>
    </row>
    <row r="22312" spans="12:12">
      <c r="L22312" s="71"/>
    </row>
    <row r="22313" spans="12:12">
      <c r="L22313" s="71"/>
    </row>
    <row r="22314" spans="12:12">
      <c r="L22314" s="71"/>
    </row>
    <row r="22315" spans="12:12">
      <c r="L22315" s="71"/>
    </row>
    <row r="22316" spans="12:12">
      <c r="L22316" s="71"/>
    </row>
    <row r="22317" spans="12:12">
      <c r="L22317" s="71"/>
    </row>
    <row r="22318" spans="12:12">
      <c r="L22318" s="71"/>
    </row>
    <row r="22319" spans="12:12">
      <c r="L22319" s="71"/>
    </row>
    <row r="22320" spans="12:12">
      <c r="L22320" s="71"/>
    </row>
    <row r="22321" spans="12:12">
      <c r="L22321" s="71"/>
    </row>
    <row r="22322" spans="12:12">
      <c r="L22322" s="71"/>
    </row>
    <row r="22323" spans="12:12">
      <c r="L22323" s="71"/>
    </row>
    <row r="22324" spans="12:12">
      <c r="L22324" s="71"/>
    </row>
    <row r="22325" spans="12:12">
      <c r="L22325" s="71"/>
    </row>
    <row r="22326" spans="12:12">
      <c r="L22326" s="71"/>
    </row>
    <row r="22327" spans="12:12">
      <c r="L22327" s="71"/>
    </row>
    <row r="22328" spans="12:12">
      <c r="L22328" s="71"/>
    </row>
    <row r="22329" spans="12:12">
      <c r="L22329" s="71"/>
    </row>
    <row r="22330" spans="12:12">
      <c r="L22330" s="71"/>
    </row>
    <row r="22331" spans="12:12">
      <c r="L22331" s="71"/>
    </row>
    <row r="22332" spans="12:12">
      <c r="L22332" s="71"/>
    </row>
    <row r="22333" spans="12:12">
      <c r="L22333" s="71"/>
    </row>
    <row r="22334" spans="12:12">
      <c r="L22334" s="71"/>
    </row>
    <row r="22335" spans="12:12">
      <c r="L22335" s="71"/>
    </row>
    <row r="22336" spans="12:12">
      <c r="L22336" s="71"/>
    </row>
    <row r="22337" spans="12:12">
      <c r="L22337" s="71"/>
    </row>
    <row r="22338" spans="12:12">
      <c r="L22338" s="71"/>
    </row>
    <row r="22339" spans="12:12">
      <c r="L22339" s="71"/>
    </row>
    <row r="22340" spans="12:12">
      <c r="L22340" s="71"/>
    </row>
    <row r="22341" spans="12:12">
      <c r="L22341" s="71"/>
    </row>
    <row r="22342" spans="12:12">
      <c r="L22342" s="71"/>
    </row>
    <row r="22343" spans="12:12">
      <c r="L22343" s="71"/>
    </row>
    <row r="22344" spans="12:12">
      <c r="L22344" s="71"/>
    </row>
    <row r="22345" spans="12:12">
      <c r="L22345" s="71"/>
    </row>
    <row r="22346" spans="12:12">
      <c r="L22346" s="71"/>
    </row>
    <row r="22347" spans="12:12">
      <c r="L22347" s="71"/>
    </row>
    <row r="22348" spans="12:12">
      <c r="L22348" s="71"/>
    </row>
    <row r="22349" spans="12:12">
      <c r="L22349" s="71"/>
    </row>
    <row r="22350" spans="12:12">
      <c r="L22350" s="71"/>
    </row>
    <row r="22351" spans="12:12">
      <c r="L22351" s="71"/>
    </row>
    <row r="22352" spans="12:12">
      <c r="L22352" s="71"/>
    </row>
    <row r="22353" spans="12:12">
      <c r="L22353" s="71"/>
    </row>
    <row r="22354" spans="12:12">
      <c r="L22354" s="71"/>
    </row>
    <row r="22355" spans="12:12">
      <c r="L22355" s="71"/>
    </row>
    <row r="22356" spans="12:12">
      <c r="L22356" s="71"/>
    </row>
    <row r="22357" spans="12:12">
      <c r="L22357" s="71"/>
    </row>
    <row r="22358" spans="12:12">
      <c r="L22358" s="71"/>
    </row>
    <row r="22359" spans="12:12">
      <c r="L22359" s="71"/>
    </row>
    <row r="22360" spans="12:12">
      <c r="L22360" s="71"/>
    </row>
    <row r="22361" spans="12:12">
      <c r="L22361" s="71"/>
    </row>
    <row r="22362" spans="12:12">
      <c r="L22362" s="71"/>
    </row>
    <row r="22363" spans="12:12">
      <c r="L22363" s="71"/>
    </row>
    <row r="22364" spans="12:12">
      <c r="L22364" s="71"/>
    </row>
    <row r="22365" spans="12:12">
      <c r="L22365" s="71"/>
    </row>
    <row r="22366" spans="12:12">
      <c r="L22366" s="71"/>
    </row>
    <row r="22367" spans="12:12">
      <c r="L22367" s="71"/>
    </row>
    <row r="22368" spans="12:12">
      <c r="L22368" s="71"/>
    </row>
    <row r="22369" spans="12:12">
      <c r="L22369" s="71"/>
    </row>
    <row r="22370" spans="12:12">
      <c r="L22370" s="71"/>
    </row>
    <row r="22371" spans="12:12">
      <c r="L22371" s="71"/>
    </row>
    <row r="22372" spans="12:12">
      <c r="L22372" s="71"/>
    </row>
    <row r="22373" spans="12:12">
      <c r="L22373" s="71"/>
    </row>
    <row r="22374" spans="12:12">
      <c r="L22374" s="71"/>
    </row>
    <row r="22375" spans="12:12">
      <c r="L22375" s="71"/>
    </row>
    <row r="22376" spans="12:12">
      <c r="L22376" s="71"/>
    </row>
    <row r="22377" spans="12:12">
      <c r="L22377" s="71"/>
    </row>
    <row r="22378" spans="12:12">
      <c r="L22378" s="71"/>
    </row>
    <row r="22379" spans="12:12">
      <c r="L22379" s="71"/>
    </row>
    <row r="22380" spans="12:12">
      <c r="L22380" s="71"/>
    </row>
    <row r="22381" spans="12:12">
      <c r="L22381" s="71"/>
    </row>
    <row r="22382" spans="12:12">
      <c r="L22382" s="71"/>
    </row>
    <row r="22383" spans="12:12">
      <c r="L22383" s="71"/>
    </row>
    <row r="22384" spans="12:12">
      <c r="L22384" s="71"/>
    </row>
    <row r="22385" spans="12:12">
      <c r="L22385" s="71"/>
    </row>
    <row r="22386" spans="12:12">
      <c r="L22386" s="71"/>
    </row>
    <row r="22387" spans="12:12">
      <c r="L22387" s="71"/>
    </row>
    <row r="22388" spans="12:12">
      <c r="L22388" s="71"/>
    </row>
    <row r="22389" spans="12:12">
      <c r="L22389" s="71"/>
    </row>
    <row r="22390" spans="12:12">
      <c r="L22390" s="71"/>
    </row>
    <row r="22391" spans="12:12">
      <c r="L22391" s="71"/>
    </row>
    <row r="22392" spans="12:12">
      <c r="L22392" s="71"/>
    </row>
    <row r="22393" spans="12:12">
      <c r="L22393" s="71"/>
    </row>
    <row r="22394" spans="12:12">
      <c r="L22394" s="71"/>
    </row>
    <row r="22395" spans="12:12">
      <c r="L22395" s="71"/>
    </row>
    <row r="22396" spans="12:12">
      <c r="L22396" s="71"/>
    </row>
    <row r="22397" spans="12:12">
      <c r="L22397" s="71"/>
    </row>
    <row r="22398" spans="12:12">
      <c r="L22398" s="71"/>
    </row>
    <row r="22399" spans="12:12">
      <c r="L22399" s="71"/>
    </row>
    <row r="22400" spans="12:12">
      <c r="L22400" s="71"/>
    </row>
    <row r="22401" spans="12:12">
      <c r="L22401" s="71"/>
    </row>
    <row r="22402" spans="12:12">
      <c r="L22402" s="71"/>
    </row>
    <row r="22403" spans="12:12">
      <c r="L22403" s="71"/>
    </row>
    <row r="22404" spans="12:12">
      <c r="L22404" s="71"/>
    </row>
    <row r="22405" spans="12:12">
      <c r="L22405" s="71"/>
    </row>
    <row r="22406" spans="12:12">
      <c r="L22406" s="71"/>
    </row>
    <row r="22407" spans="12:12">
      <c r="L22407" s="71"/>
    </row>
    <row r="22408" spans="12:12">
      <c r="L22408" s="71"/>
    </row>
    <row r="22409" spans="12:12">
      <c r="L22409" s="71"/>
    </row>
    <row r="22410" spans="12:12">
      <c r="L22410" s="71"/>
    </row>
    <row r="22411" spans="12:12">
      <c r="L22411" s="71"/>
    </row>
    <row r="22412" spans="12:12">
      <c r="L22412" s="71"/>
    </row>
    <row r="22413" spans="12:12">
      <c r="L22413" s="71"/>
    </row>
    <row r="22414" spans="12:12">
      <c r="L22414" s="71"/>
    </row>
    <row r="22415" spans="12:12">
      <c r="L22415" s="71"/>
    </row>
    <row r="22416" spans="12:12">
      <c r="L22416" s="71"/>
    </row>
    <row r="22417" spans="12:12">
      <c r="L22417" s="71"/>
    </row>
    <row r="22418" spans="12:12">
      <c r="L22418" s="71"/>
    </row>
    <row r="22419" spans="12:12">
      <c r="L22419" s="71"/>
    </row>
    <row r="22420" spans="12:12">
      <c r="L22420" s="71"/>
    </row>
    <row r="22421" spans="12:12">
      <c r="L22421" s="71"/>
    </row>
    <row r="22422" spans="12:12">
      <c r="L22422" s="71"/>
    </row>
    <row r="22423" spans="12:12">
      <c r="L22423" s="71"/>
    </row>
    <row r="22424" spans="12:12">
      <c r="L22424" s="71"/>
    </row>
    <row r="22425" spans="12:12">
      <c r="L22425" s="71"/>
    </row>
    <row r="22426" spans="12:12">
      <c r="L22426" s="71"/>
    </row>
    <row r="22427" spans="12:12">
      <c r="L22427" s="71"/>
    </row>
    <row r="22428" spans="12:12">
      <c r="L22428" s="71"/>
    </row>
    <row r="22429" spans="12:12">
      <c r="L22429" s="71"/>
    </row>
    <row r="22430" spans="12:12">
      <c r="L22430" s="71"/>
    </row>
    <row r="22431" spans="12:12">
      <c r="L22431" s="71"/>
    </row>
    <row r="22432" spans="12:12">
      <c r="L22432" s="71"/>
    </row>
    <row r="22433" spans="12:12">
      <c r="L22433" s="71"/>
    </row>
    <row r="22434" spans="12:12">
      <c r="L22434" s="71"/>
    </row>
    <row r="22435" spans="12:12">
      <c r="L22435" s="71"/>
    </row>
    <row r="22436" spans="12:12">
      <c r="L22436" s="71"/>
    </row>
    <row r="22437" spans="12:12">
      <c r="L22437" s="71"/>
    </row>
    <row r="22438" spans="12:12">
      <c r="L22438" s="71"/>
    </row>
    <row r="22439" spans="12:12">
      <c r="L22439" s="71"/>
    </row>
    <row r="22440" spans="12:12">
      <c r="L22440" s="71"/>
    </row>
    <row r="22441" spans="12:12">
      <c r="L22441" s="71"/>
    </row>
    <row r="22442" spans="12:12">
      <c r="L22442" s="71"/>
    </row>
    <row r="22443" spans="12:12">
      <c r="L22443" s="71"/>
    </row>
    <row r="22444" spans="12:12">
      <c r="L22444" s="71"/>
    </row>
    <row r="22445" spans="12:12">
      <c r="L22445" s="71"/>
    </row>
    <row r="22446" spans="12:12">
      <c r="L22446" s="71"/>
    </row>
    <row r="22447" spans="12:12">
      <c r="L22447" s="71"/>
    </row>
    <row r="22448" spans="12:12">
      <c r="L22448" s="71"/>
    </row>
    <row r="22449" spans="12:12">
      <c r="L22449" s="71"/>
    </row>
    <row r="22450" spans="12:12">
      <c r="L22450" s="71"/>
    </row>
    <row r="22451" spans="12:12">
      <c r="L22451" s="71"/>
    </row>
    <row r="22452" spans="12:12">
      <c r="L22452" s="71"/>
    </row>
    <row r="22453" spans="12:12">
      <c r="L22453" s="71"/>
    </row>
    <row r="22454" spans="12:12">
      <c r="L22454" s="71"/>
    </row>
    <row r="22455" spans="12:12">
      <c r="L22455" s="71"/>
    </row>
    <row r="22456" spans="12:12">
      <c r="L22456" s="71"/>
    </row>
    <row r="22457" spans="12:12">
      <c r="L22457" s="71"/>
    </row>
    <row r="22458" spans="12:12">
      <c r="L22458" s="71"/>
    </row>
    <row r="22459" spans="12:12">
      <c r="L22459" s="71"/>
    </row>
    <row r="22460" spans="12:12">
      <c r="L22460" s="71"/>
    </row>
    <row r="22461" spans="12:12">
      <c r="L22461" s="71"/>
    </row>
    <row r="22462" spans="12:12">
      <c r="L22462" s="71"/>
    </row>
    <row r="22463" spans="12:12">
      <c r="L22463" s="71"/>
    </row>
    <row r="22464" spans="12:12">
      <c r="L22464" s="71"/>
    </row>
    <row r="22465" spans="12:12">
      <c r="L22465" s="71"/>
    </row>
    <row r="22466" spans="12:12">
      <c r="L22466" s="71"/>
    </row>
    <row r="22467" spans="12:12">
      <c r="L22467" s="71"/>
    </row>
    <row r="22468" spans="12:12">
      <c r="L22468" s="71"/>
    </row>
    <row r="22469" spans="12:12">
      <c r="L22469" s="71"/>
    </row>
    <row r="22470" spans="12:12">
      <c r="L22470" s="71"/>
    </row>
    <row r="22471" spans="12:12">
      <c r="L22471" s="71"/>
    </row>
    <row r="22472" spans="12:12">
      <c r="L22472" s="71"/>
    </row>
    <row r="22473" spans="12:12">
      <c r="L22473" s="71"/>
    </row>
    <row r="22474" spans="12:12">
      <c r="L22474" s="71"/>
    </row>
    <row r="22475" spans="12:12">
      <c r="L22475" s="71"/>
    </row>
    <row r="22476" spans="12:12">
      <c r="L22476" s="71"/>
    </row>
    <row r="22477" spans="12:12">
      <c r="L22477" s="71"/>
    </row>
    <row r="22478" spans="12:12">
      <c r="L22478" s="71"/>
    </row>
    <row r="22479" spans="12:12">
      <c r="L22479" s="71"/>
    </row>
    <row r="22480" spans="12:12">
      <c r="L22480" s="71"/>
    </row>
    <row r="22481" spans="12:12">
      <c r="L22481" s="71"/>
    </row>
    <row r="22482" spans="12:12">
      <c r="L22482" s="71"/>
    </row>
    <row r="22483" spans="12:12">
      <c r="L22483" s="71"/>
    </row>
    <row r="22484" spans="12:12">
      <c r="L22484" s="71"/>
    </row>
    <row r="22485" spans="12:12">
      <c r="L22485" s="71"/>
    </row>
    <row r="22486" spans="12:12">
      <c r="L22486" s="71"/>
    </row>
    <row r="22487" spans="12:12">
      <c r="L22487" s="71"/>
    </row>
    <row r="22488" spans="12:12">
      <c r="L22488" s="71"/>
    </row>
    <row r="22489" spans="12:12">
      <c r="L22489" s="71"/>
    </row>
    <row r="22490" spans="12:12">
      <c r="L22490" s="71"/>
    </row>
    <row r="22491" spans="12:12">
      <c r="L22491" s="71"/>
    </row>
    <row r="22492" spans="12:12">
      <c r="L22492" s="71"/>
    </row>
    <row r="22493" spans="12:12">
      <c r="L22493" s="71"/>
    </row>
    <row r="22494" spans="12:12">
      <c r="L22494" s="71"/>
    </row>
    <row r="22495" spans="12:12">
      <c r="L22495" s="71"/>
    </row>
    <row r="22496" spans="12:12">
      <c r="L22496" s="71"/>
    </row>
    <row r="22497" spans="12:12">
      <c r="L22497" s="71"/>
    </row>
    <row r="22498" spans="12:12">
      <c r="L22498" s="71"/>
    </row>
    <row r="22499" spans="12:12">
      <c r="L22499" s="71"/>
    </row>
    <row r="22500" spans="12:12">
      <c r="L22500" s="71"/>
    </row>
    <row r="22501" spans="12:12">
      <c r="L22501" s="71"/>
    </row>
    <row r="22502" spans="12:12">
      <c r="L22502" s="71"/>
    </row>
    <row r="22503" spans="12:12">
      <c r="L22503" s="71"/>
    </row>
    <row r="22504" spans="12:12">
      <c r="L22504" s="71"/>
    </row>
    <row r="22505" spans="12:12">
      <c r="L22505" s="71"/>
    </row>
    <row r="22506" spans="12:12">
      <c r="L22506" s="71"/>
    </row>
    <row r="22507" spans="12:12">
      <c r="L22507" s="71"/>
    </row>
    <row r="22508" spans="12:12">
      <c r="L22508" s="71"/>
    </row>
    <row r="22509" spans="12:12">
      <c r="L22509" s="71"/>
    </row>
    <row r="22510" spans="12:12">
      <c r="L22510" s="71"/>
    </row>
    <row r="22511" spans="12:12">
      <c r="L22511" s="71"/>
    </row>
    <row r="22512" spans="12:12">
      <c r="L22512" s="71"/>
    </row>
    <row r="22513" spans="12:12">
      <c r="L22513" s="71"/>
    </row>
    <row r="22514" spans="12:12">
      <c r="L22514" s="71"/>
    </row>
    <row r="22515" spans="12:12">
      <c r="L22515" s="71"/>
    </row>
    <row r="22516" spans="12:12">
      <c r="L22516" s="71"/>
    </row>
    <row r="22517" spans="12:12">
      <c r="L22517" s="71"/>
    </row>
    <row r="22518" spans="12:12">
      <c r="L22518" s="71"/>
    </row>
    <row r="22519" spans="12:12">
      <c r="L22519" s="71"/>
    </row>
    <row r="22520" spans="12:12">
      <c r="L22520" s="71"/>
    </row>
    <row r="22521" spans="12:12">
      <c r="L22521" s="71"/>
    </row>
    <row r="22522" spans="12:12">
      <c r="L22522" s="71"/>
    </row>
    <row r="22523" spans="12:12">
      <c r="L22523" s="71"/>
    </row>
    <row r="22524" spans="12:12">
      <c r="L22524" s="71"/>
    </row>
    <row r="22525" spans="12:12">
      <c r="L22525" s="71"/>
    </row>
    <row r="22526" spans="12:12">
      <c r="L22526" s="71"/>
    </row>
    <row r="22527" spans="12:12">
      <c r="L22527" s="71"/>
    </row>
    <row r="22528" spans="12:12">
      <c r="L22528" s="71"/>
    </row>
    <row r="22529" spans="12:12">
      <c r="L22529" s="71"/>
    </row>
    <row r="22530" spans="12:12">
      <c r="L22530" s="71"/>
    </row>
    <row r="22531" spans="12:12">
      <c r="L22531" s="71"/>
    </row>
    <row r="22532" spans="12:12">
      <c r="L22532" s="71"/>
    </row>
    <row r="22533" spans="12:12">
      <c r="L22533" s="71"/>
    </row>
    <row r="22534" spans="12:12">
      <c r="L22534" s="71"/>
    </row>
    <row r="22535" spans="12:12">
      <c r="L22535" s="71"/>
    </row>
    <row r="22536" spans="12:12">
      <c r="L22536" s="71"/>
    </row>
    <row r="22537" spans="12:12">
      <c r="L22537" s="71"/>
    </row>
    <row r="22538" spans="12:12">
      <c r="L22538" s="71"/>
    </row>
    <row r="22539" spans="12:12">
      <c r="L22539" s="71"/>
    </row>
    <row r="22540" spans="12:12">
      <c r="L22540" s="71"/>
    </row>
    <row r="22541" spans="12:12">
      <c r="L22541" s="71"/>
    </row>
    <row r="22542" spans="12:12">
      <c r="L22542" s="71"/>
    </row>
    <row r="22543" spans="12:12">
      <c r="L22543" s="71"/>
    </row>
    <row r="22544" spans="12:12">
      <c r="L22544" s="71"/>
    </row>
    <row r="22545" spans="12:12">
      <c r="L22545" s="71"/>
    </row>
    <row r="22546" spans="12:12">
      <c r="L22546" s="71"/>
    </row>
    <row r="22547" spans="12:12">
      <c r="L22547" s="71"/>
    </row>
    <row r="22548" spans="12:12">
      <c r="L22548" s="71"/>
    </row>
    <row r="22549" spans="12:12">
      <c r="L22549" s="71"/>
    </row>
    <row r="22550" spans="12:12">
      <c r="L22550" s="71"/>
    </row>
    <row r="22551" spans="12:12">
      <c r="L22551" s="71"/>
    </row>
    <row r="22552" spans="12:12">
      <c r="L22552" s="71"/>
    </row>
    <row r="22553" spans="12:12">
      <c r="L22553" s="71"/>
    </row>
    <row r="22554" spans="12:12">
      <c r="L22554" s="71"/>
    </row>
    <row r="22555" spans="12:12">
      <c r="L22555" s="71"/>
    </row>
    <row r="22556" spans="12:12">
      <c r="L22556" s="71"/>
    </row>
    <row r="22557" spans="12:12">
      <c r="L22557" s="71"/>
    </row>
    <row r="22558" spans="12:12">
      <c r="L22558" s="71"/>
    </row>
    <row r="22559" spans="12:12">
      <c r="L22559" s="71"/>
    </row>
    <row r="22560" spans="12:12">
      <c r="L22560" s="71"/>
    </row>
    <row r="22561" spans="12:12">
      <c r="L22561" s="71"/>
    </row>
    <row r="22562" spans="12:12">
      <c r="L22562" s="71"/>
    </row>
    <row r="22563" spans="12:12">
      <c r="L22563" s="71"/>
    </row>
    <row r="22564" spans="12:12">
      <c r="L22564" s="71"/>
    </row>
    <row r="22565" spans="12:12">
      <c r="L22565" s="71"/>
    </row>
    <row r="22566" spans="12:12">
      <c r="L22566" s="71"/>
    </row>
    <row r="22567" spans="12:12">
      <c r="L22567" s="71"/>
    </row>
    <row r="22568" spans="12:12">
      <c r="L22568" s="71"/>
    </row>
    <row r="22569" spans="12:12">
      <c r="L22569" s="71"/>
    </row>
    <row r="22570" spans="12:12">
      <c r="L22570" s="71"/>
    </row>
    <row r="22571" spans="12:12">
      <c r="L22571" s="71"/>
    </row>
    <row r="22572" spans="12:12">
      <c r="L22572" s="71"/>
    </row>
    <row r="22573" spans="12:12">
      <c r="L22573" s="71"/>
    </row>
    <row r="22574" spans="12:12">
      <c r="L22574" s="71"/>
    </row>
    <row r="22575" spans="12:12">
      <c r="L22575" s="71"/>
    </row>
    <row r="22576" spans="12:12">
      <c r="L22576" s="71"/>
    </row>
    <row r="22577" spans="12:12">
      <c r="L22577" s="71"/>
    </row>
    <row r="22578" spans="12:12">
      <c r="L22578" s="71"/>
    </row>
    <row r="22579" spans="12:12">
      <c r="L22579" s="71"/>
    </row>
    <row r="22580" spans="12:12">
      <c r="L22580" s="71"/>
    </row>
    <row r="22581" spans="12:12">
      <c r="L22581" s="71"/>
    </row>
    <row r="22582" spans="12:12">
      <c r="L22582" s="71"/>
    </row>
    <row r="22583" spans="12:12">
      <c r="L22583" s="71"/>
    </row>
    <row r="22584" spans="12:12">
      <c r="L22584" s="71"/>
    </row>
    <row r="22585" spans="12:12">
      <c r="L22585" s="71"/>
    </row>
    <row r="22586" spans="12:12">
      <c r="L22586" s="71"/>
    </row>
    <row r="22587" spans="12:12">
      <c r="L22587" s="71"/>
    </row>
    <row r="22588" spans="12:12">
      <c r="L22588" s="71"/>
    </row>
    <row r="22589" spans="12:12">
      <c r="L22589" s="71"/>
    </row>
    <row r="22590" spans="12:12">
      <c r="L22590" s="71"/>
    </row>
    <row r="22591" spans="12:12">
      <c r="L22591" s="71"/>
    </row>
    <row r="22592" spans="12:12">
      <c r="L22592" s="71"/>
    </row>
    <row r="22593" spans="12:12">
      <c r="L22593" s="71"/>
    </row>
    <row r="22594" spans="12:12">
      <c r="L22594" s="71"/>
    </row>
    <row r="22595" spans="12:12">
      <c r="L22595" s="71"/>
    </row>
    <row r="22596" spans="12:12">
      <c r="L22596" s="71"/>
    </row>
    <row r="22597" spans="12:12">
      <c r="L22597" s="71"/>
    </row>
    <row r="22598" spans="12:12">
      <c r="L22598" s="71"/>
    </row>
    <row r="22599" spans="12:12">
      <c r="L22599" s="71"/>
    </row>
    <row r="22600" spans="12:12">
      <c r="L22600" s="71"/>
    </row>
    <row r="22601" spans="12:12">
      <c r="L22601" s="71"/>
    </row>
    <row r="22602" spans="12:12">
      <c r="L22602" s="71"/>
    </row>
    <row r="22603" spans="12:12">
      <c r="L22603" s="71"/>
    </row>
    <row r="22604" spans="12:12">
      <c r="L22604" s="71"/>
    </row>
    <row r="22605" spans="12:12">
      <c r="L22605" s="71"/>
    </row>
    <row r="22606" spans="12:12">
      <c r="L22606" s="71"/>
    </row>
    <row r="22607" spans="12:12">
      <c r="L22607" s="71"/>
    </row>
    <row r="22608" spans="12:12">
      <c r="L22608" s="71"/>
    </row>
    <row r="22609" spans="12:12">
      <c r="L22609" s="71"/>
    </row>
    <row r="22610" spans="12:12">
      <c r="L22610" s="71"/>
    </row>
    <row r="22611" spans="12:12">
      <c r="L22611" s="71"/>
    </row>
    <row r="22612" spans="12:12">
      <c r="L22612" s="71"/>
    </row>
    <row r="22613" spans="12:12">
      <c r="L22613" s="71"/>
    </row>
    <row r="22614" spans="12:12">
      <c r="L22614" s="71"/>
    </row>
    <row r="22615" spans="12:12">
      <c r="L22615" s="71"/>
    </row>
    <row r="22616" spans="12:12">
      <c r="L22616" s="71"/>
    </row>
    <row r="22617" spans="12:12">
      <c r="L22617" s="71"/>
    </row>
    <row r="22618" spans="12:12">
      <c r="L22618" s="71"/>
    </row>
    <row r="22619" spans="12:12">
      <c r="L22619" s="71"/>
    </row>
    <row r="22620" spans="12:12">
      <c r="L22620" s="71"/>
    </row>
    <row r="22621" spans="12:12">
      <c r="L22621" s="71"/>
    </row>
    <row r="22622" spans="12:12">
      <c r="L22622" s="71"/>
    </row>
    <row r="22623" spans="12:12">
      <c r="L22623" s="71"/>
    </row>
    <row r="22624" spans="12:12">
      <c r="L22624" s="71"/>
    </row>
    <row r="22625" spans="12:12">
      <c r="L22625" s="71"/>
    </row>
    <row r="22626" spans="12:12">
      <c r="L22626" s="71"/>
    </row>
    <row r="22627" spans="12:12">
      <c r="L22627" s="71"/>
    </row>
    <row r="22628" spans="12:12">
      <c r="L22628" s="71"/>
    </row>
    <row r="22629" spans="12:12">
      <c r="L22629" s="71"/>
    </row>
    <row r="22630" spans="12:12">
      <c r="L22630" s="71"/>
    </row>
    <row r="22631" spans="12:12">
      <c r="L22631" s="71"/>
    </row>
    <row r="22632" spans="12:12">
      <c r="L22632" s="71"/>
    </row>
    <row r="22633" spans="12:12">
      <c r="L22633" s="71"/>
    </row>
    <row r="22634" spans="12:12">
      <c r="L22634" s="71"/>
    </row>
    <row r="22635" spans="12:12">
      <c r="L22635" s="71"/>
    </row>
    <row r="22636" spans="12:12">
      <c r="L22636" s="71"/>
    </row>
    <row r="22637" spans="12:12">
      <c r="L22637" s="71"/>
    </row>
    <row r="22638" spans="12:12">
      <c r="L22638" s="71"/>
    </row>
    <row r="22639" spans="12:12">
      <c r="L22639" s="71"/>
    </row>
    <row r="22640" spans="12:12">
      <c r="L22640" s="71"/>
    </row>
    <row r="22641" spans="12:12">
      <c r="L22641" s="71"/>
    </row>
    <row r="22642" spans="12:12">
      <c r="L22642" s="71"/>
    </row>
    <row r="22643" spans="12:12">
      <c r="L22643" s="71"/>
    </row>
    <row r="22644" spans="12:12">
      <c r="L22644" s="71"/>
    </row>
    <row r="22645" spans="12:12">
      <c r="L22645" s="71"/>
    </row>
    <row r="22646" spans="12:12">
      <c r="L22646" s="71"/>
    </row>
    <row r="22647" spans="12:12">
      <c r="L22647" s="71"/>
    </row>
    <row r="22648" spans="12:12">
      <c r="L22648" s="71"/>
    </row>
    <row r="22649" spans="12:12">
      <c r="L22649" s="71"/>
    </row>
    <row r="22650" spans="12:12">
      <c r="L22650" s="71"/>
    </row>
    <row r="22651" spans="12:12">
      <c r="L22651" s="71"/>
    </row>
    <row r="22652" spans="12:12">
      <c r="L22652" s="71"/>
    </row>
    <row r="22653" spans="12:12">
      <c r="L22653" s="71"/>
    </row>
    <row r="22654" spans="12:12">
      <c r="L22654" s="71"/>
    </row>
    <row r="22655" spans="12:12">
      <c r="L22655" s="71"/>
    </row>
    <row r="22656" spans="12:12">
      <c r="L22656" s="71"/>
    </row>
    <row r="22657" spans="12:12">
      <c r="L22657" s="71"/>
    </row>
    <row r="22658" spans="12:12">
      <c r="L22658" s="71"/>
    </row>
    <row r="22659" spans="12:12">
      <c r="L22659" s="71"/>
    </row>
    <row r="22660" spans="12:12">
      <c r="L22660" s="71"/>
    </row>
    <row r="22661" spans="12:12">
      <c r="L22661" s="71"/>
    </row>
    <row r="22662" spans="12:12">
      <c r="L22662" s="71"/>
    </row>
    <row r="22663" spans="12:12">
      <c r="L22663" s="71"/>
    </row>
    <row r="22664" spans="12:12">
      <c r="L22664" s="71"/>
    </row>
    <row r="22665" spans="12:12">
      <c r="L22665" s="71"/>
    </row>
    <row r="22666" spans="12:12">
      <c r="L22666" s="71"/>
    </row>
    <row r="22667" spans="12:12">
      <c r="L22667" s="71"/>
    </row>
    <row r="22668" spans="12:12">
      <c r="L22668" s="71"/>
    </row>
    <row r="22669" spans="12:12">
      <c r="L22669" s="71"/>
    </row>
    <row r="22670" spans="12:12">
      <c r="L22670" s="71"/>
    </row>
    <row r="22671" spans="12:12">
      <c r="L22671" s="71"/>
    </row>
    <row r="22672" spans="12:12">
      <c r="L22672" s="71"/>
    </row>
    <row r="22673" spans="12:12">
      <c r="L22673" s="71"/>
    </row>
    <row r="22674" spans="12:12">
      <c r="L22674" s="71"/>
    </row>
    <row r="22675" spans="12:12">
      <c r="L22675" s="71"/>
    </row>
    <row r="22676" spans="12:12">
      <c r="L22676" s="71"/>
    </row>
    <row r="22677" spans="12:12">
      <c r="L22677" s="71"/>
    </row>
    <row r="22678" spans="12:12">
      <c r="L22678" s="71"/>
    </row>
    <row r="22679" spans="12:12">
      <c r="L22679" s="71"/>
    </row>
    <row r="22680" spans="12:12">
      <c r="L22680" s="71"/>
    </row>
    <row r="22681" spans="12:12">
      <c r="L22681" s="71"/>
    </row>
    <row r="22682" spans="12:12">
      <c r="L22682" s="71"/>
    </row>
    <row r="22683" spans="12:12">
      <c r="L22683" s="71"/>
    </row>
    <row r="22684" spans="12:12">
      <c r="L22684" s="71"/>
    </row>
    <row r="22685" spans="12:12">
      <c r="L22685" s="71"/>
    </row>
    <row r="22686" spans="12:12">
      <c r="L22686" s="71"/>
    </row>
    <row r="22687" spans="12:12">
      <c r="L22687" s="71"/>
    </row>
    <row r="22688" spans="12:12">
      <c r="L22688" s="71"/>
    </row>
    <row r="22689" spans="12:12">
      <c r="L22689" s="71"/>
    </row>
    <row r="22690" spans="12:12">
      <c r="L22690" s="71"/>
    </row>
    <row r="22691" spans="12:12">
      <c r="L22691" s="71"/>
    </row>
    <row r="22692" spans="12:12">
      <c r="L22692" s="71"/>
    </row>
    <row r="22693" spans="12:12">
      <c r="L22693" s="71"/>
    </row>
    <row r="22694" spans="12:12">
      <c r="L22694" s="71"/>
    </row>
    <row r="22695" spans="12:12">
      <c r="L22695" s="71"/>
    </row>
    <row r="22696" spans="12:12">
      <c r="L22696" s="71"/>
    </row>
    <row r="22697" spans="12:12">
      <c r="L22697" s="71"/>
    </row>
    <row r="22698" spans="12:12">
      <c r="L22698" s="71"/>
    </row>
    <row r="22699" spans="12:12">
      <c r="L22699" s="71"/>
    </row>
    <row r="22700" spans="12:12">
      <c r="L22700" s="71"/>
    </row>
    <row r="22701" spans="12:12">
      <c r="L22701" s="71"/>
    </row>
    <row r="22702" spans="12:12">
      <c r="L22702" s="71"/>
    </row>
    <row r="22703" spans="12:12">
      <c r="L22703" s="71"/>
    </row>
    <row r="22704" spans="12:12">
      <c r="L22704" s="71"/>
    </row>
    <row r="22705" spans="12:12">
      <c r="L22705" s="71"/>
    </row>
    <row r="22706" spans="12:12">
      <c r="L22706" s="71"/>
    </row>
    <row r="22707" spans="12:12">
      <c r="L22707" s="71"/>
    </row>
    <row r="22708" spans="12:12">
      <c r="L22708" s="71"/>
    </row>
    <row r="22709" spans="12:12">
      <c r="L22709" s="71"/>
    </row>
    <row r="22710" spans="12:12">
      <c r="L22710" s="71"/>
    </row>
    <row r="22711" spans="12:12">
      <c r="L22711" s="71"/>
    </row>
    <row r="22712" spans="12:12">
      <c r="L22712" s="71"/>
    </row>
    <row r="22713" spans="12:12">
      <c r="L22713" s="71"/>
    </row>
    <row r="22714" spans="12:12">
      <c r="L22714" s="71"/>
    </row>
    <row r="22715" spans="12:12">
      <c r="L22715" s="71"/>
    </row>
    <row r="22716" spans="12:12">
      <c r="L22716" s="71"/>
    </row>
    <row r="22717" spans="12:12">
      <c r="L22717" s="71"/>
    </row>
    <row r="22718" spans="12:12">
      <c r="L22718" s="71"/>
    </row>
    <row r="22719" spans="12:12">
      <c r="L22719" s="71"/>
    </row>
    <row r="22720" spans="12:12">
      <c r="L22720" s="71"/>
    </row>
    <row r="22721" spans="12:12">
      <c r="L22721" s="71"/>
    </row>
    <row r="22722" spans="12:12">
      <c r="L22722" s="71"/>
    </row>
    <row r="22723" spans="12:12">
      <c r="L22723" s="71"/>
    </row>
    <row r="22724" spans="12:12">
      <c r="L22724" s="71"/>
    </row>
    <row r="22725" spans="12:12">
      <c r="L22725" s="71"/>
    </row>
    <row r="22726" spans="12:12">
      <c r="L22726" s="71"/>
    </row>
    <row r="22727" spans="12:12">
      <c r="L22727" s="71"/>
    </row>
    <row r="22728" spans="12:12">
      <c r="L22728" s="71"/>
    </row>
    <row r="22729" spans="12:12">
      <c r="L22729" s="71"/>
    </row>
    <row r="22730" spans="12:12">
      <c r="L22730" s="71"/>
    </row>
    <row r="22731" spans="12:12">
      <c r="L22731" s="71"/>
    </row>
    <row r="22732" spans="12:12">
      <c r="L22732" s="71"/>
    </row>
    <row r="22733" spans="12:12">
      <c r="L22733" s="71"/>
    </row>
    <row r="22734" spans="12:12">
      <c r="L22734" s="71"/>
    </row>
    <row r="22735" spans="12:12">
      <c r="L22735" s="71"/>
    </row>
    <row r="22736" spans="12:12">
      <c r="L22736" s="71"/>
    </row>
    <row r="22737" spans="12:12">
      <c r="L22737" s="71"/>
    </row>
    <row r="22738" spans="12:12">
      <c r="L22738" s="71"/>
    </row>
    <row r="22739" spans="12:12">
      <c r="L22739" s="71"/>
    </row>
    <row r="22740" spans="12:12">
      <c r="L22740" s="71"/>
    </row>
    <row r="22741" spans="12:12">
      <c r="L22741" s="71"/>
    </row>
    <row r="22742" spans="12:12">
      <c r="L22742" s="71"/>
    </row>
    <row r="22743" spans="12:12">
      <c r="L22743" s="71"/>
    </row>
    <row r="22744" spans="12:12">
      <c r="L22744" s="71"/>
    </row>
    <row r="22745" spans="12:12">
      <c r="L22745" s="71"/>
    </row>
    <row r="22746" spans="12:12">
      <c r="L22746" s="71"/>
    </row>
    <row r="22747" spans="12:12">
      <c r="L22747" s="71"/>
    </row>
    <row r="22748" spans="12:12">
      <c r="L22748" s="71"/>
    </row>
    <row r="22749" spans="12:12">
      <c r="L22749" s="71"/>
    </row>
    <row r="22750" spans="12:12">
      <c r="L22750" s="71"/>
    </row>
    <row r="22751" spans="12:12">
      <c r="L22751" s="71"/>
    </row>
    <row r="22752" spans="12:12">
      <c r="L22752" s="71"/>
    </row>
    <row r="22753" spans="12:12">
      <c r="L22753" s="71"/>
    </row>
    <row r="22754" spans="12:12">
      <c r="L22754" s="71"/>
    </row>
    <row r="22755" spans="12:12">
      <c r="L22755" s="71"/>
    </row>
    <row r="22756" spans="12:12">
      <c r="L22756" s="71"/>
    </row>
    <row r="22757" spans="12:12">
      <c r="L22757" s="71"/>
    </row>
    <row r="22758" spans="12:12">
      <c r="L22758" s="71"/>
    </row>
    <row r="22759" spans="12:12">
      <c r="L22759" s="71"/>
    </row>
    <row r="22760" spans="12:12">
      <c r="L22760" s="71"/>
    </row>
    <row r="22761" spans="12:12">
      <c r="L22761" s="71"/>
    </row>
    <row r="22762" spans="12:12">
      <c r="L22762" s="71"/>
    </row>
    <row r="22763" spans="12:12">
      <c r="L22763" s="71"/>
    </row>
    <row r="22764" spans="12:12">
      <c r="L22764" s="71"/>
    </row>
    <row r="22765" spans="12:12">
      <c r="L22765" s="71"/>
    </row>
    <row r="22766" spans="12:12">
      <c r="L22766" s="71"/>
    </row>
    <row r="22767" spans="12:12">
      <c r="L22767" s="71"/>
    </row>
    <row r="22768" spans="12:12">
      <c r="L22768" s="71"/>
    </row>
    <row r="22769" spans="12:12">
      <c r="L22769" s="71"/>
    </row>
    <row r="22770" spans="12:12">
      <c r="L22770" s="71"/>
    </row>
    <row r="22771" spans="12:12">
      <c r="L22771" s="71"/>
    </row>
    <row r="22772" spans="12:12">
      <c r="L22772" s="71"/>
    </row>
    <row r="22773" spans="12:12">
      <c r="L22773" s="71"/>
    </row>
    <row r="22774" spans="12:12">
      <c r="L22774" s="71"/>
    </row>
    <row r="22775" spans="12:12">
      <c r="L22775" s="71"/>
    </row>
    <row r="22776" spans="12:12">
      <c r="L22776" s="71"/>
    </row>
    <row r="22777" spans="12:12">
      <c r="L22777" s="71"/>
    </row>
    <row r="22778" spans="12:12">
      <c r="L22778" s="71"/>
    </row>
    <row r="22779" spans="12:12">
      <c r="L22779" s="71"/>
    </row>
    <row r="22780" spans="12:12">
      <c r="L22780" s="71"/>
    </row>
    <row r="22781" spans="12:12">
      <c r="L22781" s="71"/>
    </row>
    <row r="22782" spans="12:12">
      <c r="L22782" s="71"/>
    </row>
    <row r="22783" spans="12:12">
      <c r="L22783" s="71"/>
    </row>
    <row r="22784" spans="12:12">
      <c r="L22784" s="71"/>
    </row>
    <row r="22785" spans="12:12">
      <c r="L22785" s="71"/>
    </row>
    <row r="22786" spans="12:12">
      <c r="L22786" s="71"/>
    </row>
    <row r="22787" spans="12:12">
      <c r="L22787" s="71"/>
    </row>
    <row r="22788" spans="12:12">
      <c r="L22788" s="71"/>
    </row>
    <row r="22789" spans="12:12">
      <c r="L22789" s="71"/>
    </row>
    <row r="22790" spans="12:12">
      <c r="L22790" s="71"/>
    </row>
    <row r="22791" spans="12:12">
      <c r="L22791" s="71"/>
    </row>
    <row r="22792" spans="12:12">
      <c r="L22792" s="71"/>
    </row>
    <row r="22793" spans="12:12">
      <c r="L22793" s="71"/>
    </row>
    <row r="22794" spans="12:12">
      <c r="L22794" s="71"/>
    </row>
    <row r="22795" spans="12:12">
      <c r="L22795" s="71"/>
    </row>
    <row r="22796" spans="12:12">
      <c r="L22796" s="71"/>
    </row>
    <row r="22797" spans="12:12">
      <c r="L22797" s="71"/>
    </row>
    <row r="22798" spans="12:12">
      <c r="L22798" s="71"/>
    </row>
    <row r="22799" spans="12:12">
      <c r="L22799" s="71"/>
    </row>
    <row r="22800" spans="12:12">
      <c r="L22800" s="71"/>
    </row>
    <row r="22801" spans="12:12">
      <c r="L22801" s="71"/>
    </row>
    <row r="22802" spans="12:12">
      <c r="L22802" s="71"/>
    </row>
    <row r="22803" spans="12:12">
      <c r="L22803" s="71"/>
    </row>
    <row r="22804" spans="12:12">
      <c r="L22804" s="71"/>
    </row>
    <row r="22805" spans="12:12">
      <c r="L22805" s="71"/>
    </row>
    <row r="22806" spans="12:12">
      <c r="L22806" s="71"/>
    </row>
    <row r="22807" spans="12:12">
      <c r="L22807" s="71"/>
    </row>
    <row r="22808" spans="12:12">
      <c r="L22808" s="71"/>
    </row>
    <row r="22809" spans="12:12">
      <c r="L22809" s="71"/>
    </row>
    <row r="22810" spans="12:12">
      <c r="L22810" s="71"/>
    </row>
    <row r="22811" spans="12:12">
      <c r="L22811" s="71"/>
    </row>
    <row r="22812" spans="12:12">
      <c r="L22812" s="71"/>
    </row>
    <row r="22813" spans="12:12">
      <c r="L22813" s="71"/>
    </row>
    <row r="22814" spans="12:12">
      <c r="L22814" s="71"/>
    </row>
    <row r="22815" spans="12:12">
      <c r="L22815" s="71"/>
    </row>
    <row r="22816" spans="12:12">
      <c r="L22816" s="71"/>
    </row>
    <row r="22817" spans="12:12">
      <c r="L22817" s="71"/>
    </row>
    <row r="22818" spans="12:12">
      <c r="L22818" s="71"/>
    </row>
    <row r="22819" spans="12:12">
      <c r="L22819" s="71"/>
    </row>
    <row r="22820" spans="12:12">
      <c r="L22820" s="71"/>
    </row>
    <row r="22821" spans="12:12">
      <c r="L22821" s="71"/>
    </row>
    <row r="22822" spans="12:12">
      <c r="L22822" s="71"/>
    </row>
    <row r="22823" spans="12:12">
      <c r="L22823" s="71"/>
    </row>
    <row r="22824" spans="12:12">
      <c r="L22824" s="71"/>
    </row>
    <row r="22825" spans="12:12">
      <c r="L22825" s="71"/>
    </row>
    <row r="22826" spans="12:12">
      <c r="L22826" s="71"/>
    </row>
    <row r="22827" spans="12:12">
      <c r="L22827" s="71"/>
    </row>
    <row r="22828" spans="12:12">
      <c r="L22828" s="71"/>
    </row>
    <row r="22829" spans="12:12">
      <c r="L22829" s="71"/>
    </row>
    <row r="22830" spans="12:12">
      <c r="L22830" s="71"/>
    </row>
    <row r="22831" spans="12:12">
      <c r="L22831" s="71"/>
    </row>
    <row r="22832" spans="12:12">
      <c r="L22832" s="71"/>
    </row>
    <row r="22833" spans="12:12">
      <c r="L22833" s="71"/>
    </row>
    <row r="22834" spans="12:12">
      <c r="L22834" s="71"/>
    </row>
    <row r="22835" spans="12:12">
      <c r="L22835" s="71"/>
    </row>
    <row r="22836" spans="12:12">
      <c r="L22836" s="71"/>
    </row>
    <row r="22837" spans="12:12">
      <c r="L22837" s="71"/>
    </row>
    <row r="22838" spans="12:12">
      <c r="L22838" s="71"/>
    </row>
    <row r="22839" spans="12:12">
      <c r="L22839" s="71"/>
    </row>
    <row r="22840" spans="12:12">
      <c r="L22840" s="71"/>
    </row>
    <row r="22841" spans="12:12">
      <c r="L22841" s="71"/>
    </row>
    <row r="22842" spans="12:12">
      <c r="L22842" s="71"/>
    </row>
    <row r="22843" spans="12:12">
      <c r="L22843" s="71"/>
    </row>
    <row r="22844" spans="12:12">
      <c r="L22844" s="71"/>
    </row>
    <row r="22845" spans="12:12">
      <c r="L22845" s="71"/>
    </row>
    <row r="22846" spans="12:12">
      <c r="L22846" s="71"/>
    </row>
    <row r="22847" spans="12:12">
      <c r="L22847" s="71"/>
    </row>
    <row r="22848" spans="12:12">
      <c r="L22848" s="71"/>
    </row>
    <row r="22849" spans="12:12">
      <c r="L22849" s="71"/>
    </row>
    <row r="22850" spans="12:12">
      <c r="L22850" s="71"/>
    </row>
    <row r="22851" spans="12:12">
      <c r="L22851" s="71"/>
    </row>
    <row r="22852" spans="12:12">
      <c r="L22852" s="71"/>
    </row>
    <row r="22853" spans="12:12">
      <c r="L22853" s="71"/>
    </row>
    <row r="22854" spans="12:12">
      <c r="L22854" s="71"/>
    </row>
    <row r="22855" spans="12:12">
      <c r="L22855" s="71"/>
    </row>
    <row r="22856" spans="12:12">
      <c r="L22856" s="71"/>
    </row>
    <row r="22857" spans="12:12">
      <c r="L22857" s="71"/>
    </row>
    <row r="22858" spans="12:12">
      <c r="L22858" s="71"/>
    </row>
    <row r="22859" spans="12:12">
      <c r="L22859" s="71"/>
    </row>
    <row r="22860" spans="12:12">
      <c r="L22860" s="71"/>
    </row>
    <row r="22861" spans="12:12">
      <c r="L22861" s="71"/>
    </row>
    <row r="22862" spans="12:12">
      <c r="L22862" s="71"/>
    </row>
    <row r="22863" spans="12:12">
      <c r="L22863" s="71"/>
    </row>
    <row r="22864" spans="12:12">
      <c r="L22864" s="71"/>
    </row>
    <row r="22865" spans="12:12">
      <c r="L22865" s="71"/>
    </row>
    <row r="22866" spans="12:12">
      <c r="L22866" s="71"/>
    </row>
    <row r="22867" spans="12:12">
      <c r="L22867" s="71"/>
    </row>
    <row r="22868" spans="12:12">
      <c r="L22868" s="71"/>
    </row>
    <row r="22869" spans="12:12">
      <c r="L22869" s="71"/>
    </row>
    <row r="22870" spans="12:12">
      <c r="L22870" s="71"/>
    </row>
    <row r="22871" spans="12:12">
      <c r="L22871" s="71"/>
    </row>
    <row r="22872" spans="12:12">
      <c r="L22872" s="71"/>
    </row>
    <row r="22873" spans="12:12">
      <c r="L22873" s="71"/>
    </row>
    <row r="22874" spans="12:12">
      <c r="L22874" s="71"/>
    </row>
    <row r="22875" spans="12:12">
      <c r="L22875" s="71"/>
    </row>
    <row r="22876" spans="12:12">
      <c r="L22876" s="71"/>
    </row>
    <row r="22877" spans="12:12">
      <c r="L22877" s="71"/>
    </row>
    <row r="22878" spans="12:12">
      <c r="L22878" s="71"/>
    </row>
    <row r="22879" spans="12:12">
      <c r="L22879" s="71"/>
    </row>
    <row r="22880" spans="12:12">
      <c r="L22880" s="71"/>
    </row>
    <row r="22881" spans="12:12">
      <c r="L22881" s="71"/>
    </row>
    <row r="22882" spans="12:12">
      <c r="L22882" s="71"/>
    </row>
    <row r="22883" spans="12:12">
      <c r="L22883" s="71"/>
    </row>
    <row r="22884" spans="12:12">
      <c r="L22884" s="71"/>
    </row>
    <row r="22885" spans="12:12">
      <c r="L22885" s="71"/>
    </row>
    <row r="22886" spans="12:12">
      <c r="L22886" s="71"/>
    </row>
    <row r="22887" spans="12:12">
      <c r="L22887" s="71"/>
    </row>
    <row r="22888" spans="12:12">
      <c r="L22888" s="71"/>
    </row>
    <row r="22889" spans="12:12">
      <c r="L22889" s="71"/>
    </row>
    <row r="22890" spans="12:12">
      <c r="L22890" s="71"/>
    </row>
    <row r="22891" spans="12:12">
      <c r="L22891" s="71"/>
    </row>
    <row r="22892" spans="12:12">
      <c r="L22892" s="71"/>
    </row>
    <row r="22893" spans="12:12">
      <c r="L22893" s="71"/>
    </row>
    <row r="22894" spans="12:12">
      <c r="L22894" s="71"/>
    </row>
    <row r="22895" spans="12:12">
      <c r="L22895" s="71"/>
    </row>
    <row r="22896" spans="12:12">
      <c r="L22896" s="71"/>
    </row>
    <row r="22897" spans="12:12">
      <c r="L22897" s="71"/>
    </row>
    <row r="22898" spans="12:12">
      <c r="L22898" s="71"/>
    </row>
    <row r="22899" spans="12:12">
      <c r="L22899" s="71"/>
    </row>
    <row r="22900" spans="12:12">
      <c r="L22900" s="71"/>
    </row>
    <row r="22901" spans="12:12">
      <c r="L22901" s="71"/>
    </row>
    <row r="22902" spans="12:12">
      <c r="L22902" s="71"/>
    </row>
    <row r="22903" spans="12:12">
      <c r="L22903" s="71"/>
    </row>
    <row r="22904" spans="12:12">
      <c r="L22904" s="71"/>
    </row>
    <row r="22905" spans="12:12">
      <c r="L22905" s="71"/>
    </row>
    <row r="22906" spans="12:12">
      <c r="L22906" s="71"/>
    </row>
    <row r="22907" spans="12:12">
      <c r="L22907" s="71"/>
    </row>
    <row r="22908" spans="12:12">
      <c r="L22908" s="71"/>
    </row>
    <row r="22909" spans="12:12">
      <c r="L22909" s="71"/>
    </row>
    <row r="22910" spans="12:12">
      <c r="L22910" s="71"/>
    </row>
    <row r="22911" spans="12:12">
      <c r="L22911" s="71"/>
    </row>
    <row r="22912" spans="12:12">
      <c r="L22912" s="71"/>
    </row>
    <row r="22913" spans="12:12">
      <c r="L22913" s="71"/>
    </row>
    <row r="22914" spans="12:12">
      <c r="L22914" s="71"/>
    </row>
    <row r="22915" spans="12:12">
      <c r="L22915" s="71"/>
    </row>
    <row r="22916" spans="12:12">
      <c r="L22916" s="71"/>
    </row>
    <row r="22917" spans="12:12">
      <c r="L22917" s="71"/>
    </row>
    <row r="22918" spans="12:12">
      <c r="L22918" s="71"/>
    </row>
    <row r="22919" spans="12:12">
      <c r="L22919" s="71"/>
    </row>
    <row r="22920" spans="12:12">
      <c r="L22920" s="71"/>
    </row>
    <row r="22921" spans="12:12">
      <c r="L22921" s="71"/>
    </row>
    <row r="22922" spans="12:12">
      <c r="L22922" s="71"/>
    </row>
    <row r="22923" spans="12:12">
      <c r="L22923" s="71"/>
    </row>
    <row r="22924" spans="12:12">
      <c r="L22924" s="71"/>
    </row>
    <row r="22925" spans="12:12">
      <c r="L22925" s="71"/>
    </row>
    <row r="22926" spans="12:12">
      <c r="L22926" s="71"/>
    </row>
    <row r="22927" spans="12:12">
      <c r="L22927" s="71"/>
    </row>
    <row r="22928" spans="12:12">
      <c r="L22928" s="71"/>
    </row>
    <row r="22929" spans="12:12">
      <c r="L22929" s="71"/>
    </row>
    <row r="22930" spans="12:12">
      <c r="L22930" s="71"/>
    </row>
    <row r="22931" spans="12:12">
      <c r="L22931" s="71"/>
    </row>
    <row r="22932" spans="12:12">
      <c r="L22932" s="71"/>
    </row>
    <row r="22933" spans="12:12">
      <c r="L22933" s="71"/>
    </row>
    <row r="22934" spans="12:12">
      <c r="L22934" s="71"/>
    </row>
    <row r="22935" spans="12:12">
      <c r="L22935" s="71"/>
    </row>
    <row r="22936" spans="12:12">
      <c r="L22936" s="71"/>
    </row>
    <row r="22937" spans="12:12">
      <c r="L22937" s="71"/>
    </row>
    <row r="22938" spans="12:12">
      <c r="L22938" s="71"/>
    </row>
    <row r="22939" spans="12:12">
      <c r="L22939" s="71"/>
    </row>
    <row r="22940" spans="12:12">
      <c r="L22940" s="71"/>
    </row>
    <row r="22941" spans="12:12">
      <c r="L22941" s="71"/>
    </row>
    <row r="22942" spans="12:12">
      <c r="L22942" s="71"/>
    </row>
    <row r="22943" spans="12:12">
      <c r="L22943" s="71"/>
    </row>
    <row r="22944" spans="12:12">
      <c r="L22944" s="71"/>
    </row>
    <row r="22945" spans="12:12">
      <c r="L22945" s="71"/>
    </row>
    <row r="22946" spans="12:12">
      <c r="L22946" s="71"/>
    </row>
    <row r="22947" spans="12:12">
      <c r="L22947" s="71"/>
    </row>
    <row r="22948" spans="12:12">
      <c r="L22948" s="71"/>
    </row>
    <row r="22949" spans="12:12">
      <c r="L22949" s="71"/>
    </row>
    <row r="22950" spans="12:12">
      <c r="L22950" s="71"/>
    </row>
    <row r="22951" spans="12:12">
      <c r="L22951" s="71"/>
    </row>
    <row r="22952" spans="12:12">
      <c r="L22952" s="71"/>
    </row>
    <row r="22953" spans="12:12">
      <c r="L22953" s="71"/>
    </row>
    <row r="22954" spans="12:12">
      <c r="L22954" s="71"/>
    </row>
    <row r="22955" spans="12:12">
      <c r="L22955" s="71"/>
    </row>
    <row r="22956" spans="12:12">
      <c r="L22956" s="71"/>
    </row>
    <row r="22957" spans="12:12">
      <c r="L22957" s="71"/>
    </row>
    <row r="22958" spans="12:12">
      <c r="L22958" s="71"/>
    </row>
    <row r="22959" spans="12:12">
      <c r="L22959" s="71"/>
    </row>
    <row r="22960" spans="12:12">
      <c r="L22960" s="71"/>
    </row>
    <row r="22961" spans="12:12">
      <c r="L22961" s="71"/>
    </row>
    <row r="22962" spans="12:12">
      <c r="L22962" s="71"/>
    </row>
    <row r="22963" spans="12:12">
      <c r="L22963" s="71"/>
    </row>
    <row r="22964" spans="12:12">
      <c r="L22964" s="71"/>
    </row>
    <row r="22965" spans="12:12">
      <c r="L22965" s="71"/>
    </row>
    <row r="22966" spans="12:12">
      <c r="L22966" s="71"/>
    </row>
    <row r="22967" spans="12:12">
      <c r="L22967" s="71"/>
    </row>
    <row r="22968" spans="12:12">
      <c r="L22968" s="71"/>
    </row>
    <row r="22969" spans="12:12">
      <c r="L22969" s="71"/>
    </row>
    <row r="22970" spans="12:12">
      <c r="L22970" s="71"/>
    </row>
    <row r="22971" spans="12:12">
      <c r="L22971" s="71"/>
    </row>
    <row r="22972" spans="12:12">
      <c r="L22972" s="71"/>
    </row>
    <row r="22973" spans="12:12">
      <c r="L22973" s="71"/>
    </row>
    <row r="22974" spans="12:12">
      <c r="L22974" s="71"/>
    </row>
    <row r="22975" spans="12:12">
      <c r="L22975" s="71"/>
    </row>
    <row r="22976" spans="12:12">
      <c r="L22976" s="71"/>
    </row>
    <row r="22977" spans="12:12">
      <c r="L22977" s="71"/>
    </row>
    <row r="22978" spans="12:12">
      <c r="L22978" s="71"/>
    </row>
    <row r="22979" spans="12:12">
      <c r="L22979" s="71"/>
    </row>
    <row r="22980" spans="12:12">
      <c r="L22980" s="71"/>
    </row>
    <row r="22981" spans="12:12">
      <c r="L22981" s="71"/>
    </row>
    <row r="22982" spans="12:12">
      <c r="L22982" s="71"/>
    </row>
    <row r="22983" spans="12:12">
      <c r="L22983" s="71"/>
    </row>
    <row r="22984" spans="12:12">
      <c r="L22984" s="71"/>
    </row>
    <row r="22985" spans="12:12">
      <c r="L22985" s="71"/>
    </row>
    <row r="22986" spans="12:12">
      <c r="L22986" s="71"/>
    </row>
    <row r="22987" spans="12:12">
      <c r="L22987" s="71"/>
    </row>
    <row r="22988" spans="12:12">
      <c r="L22988" s="71"/>
    </row>
    <row r="22989" spans="12:12">
      <c r="L22989" s="71"/>
    </row>
    <row r="22990" spans="12:12">
      <c r="L22990" s="71"/>
    </row>
    <row r="22991" spans="12:12">
      <c r="L22991" s="71"/>
    </row>
    <row r="22992" spans="12:12">
      <c r="L22992" s="71"/>
    </row>
    <row r="22993" spans="12:12">
      <c r="L22993" s="71"/>
    </row>
    <row r="22994" spans="12:12">
      <c r="L22994" s="71"/>
    </row>
    <row r="22995" spans="12:12">
      <c r="L22995" s="71"/>
    </row>
    <row r="22996" spans="12:12">
      <c r="L22996" s="71"/>
    </row>
    <row r="22997" spans="12:12">
      <c r="L22997" s="71"/>
    </row>
    <row r="22998" spans="12:12">
      <c r="L22998" s="71"/>
    </row>
    <row r="22999" spans="12:12">
      <c r="L22999" s="71"/>
    </row>
    <row r="23000" spans="12:12">
      <c r="L23000" s="71"/>
    </row>
    <row r="23001" spans="12:12">
      <c r="L23001" s="71"/>
    </row>
    <row r="23002" spans="12:12">
      <c r="L23002" s="71"/>
    </row>
    <row r="23003" spans="12:12">
      <c r="L23003" s="71"/>
    </row>
    <row r="23004" spans="12:12">
      <c r="L23004" s="71"/>
    </row>
    <row r="23005" spans="12:12">
      <c r="L23005" s="71"/>
    </row>
    <row r="23006" spans="12:12">
      <c r="L23006" s="71"/>
    </row>
    <row r="23007" spans="12:12">
      <c r="L23007" s="71"/>
    </row>
    <row r="23008" spans="12:12">
      <c r="L23008" s="71"/>
    </row>
    <row r="23009" spans="12:12">
      <c r="L23009" s="71"/>
    </row>
    <row r="23010" spans="12:12">
      <c r="L23010" s="71"/>
    </row>
    <row r="23011" spans="12:12">
      <c r="L23011" s="71"/>
    </row>
    <row r="23012" spans="12:12">
      <c r="L23012" s="71"/>
    </row>
    <row r="23013" spans="12:12">
      <c r="L23013" s="71"/>
    </row>
    <row r="23014" spans="12:12">
      <c r="L23014" s="71"/>
    </row>
    <row r="23015" spans="12:12">
      <c r="L23015" s="71"/>
    </row>
    <row r="23016" spans="12:12">
      <c r="L23016" s="71"/>
    </row>
    <row r="23017" spans="12:12">
      <c r="L23017" s="71"/>
    </row>
    <row r="23018" spans="12:12">
      <c r="L23018" s="71"/>
    </row>
    <row r="23019" spans="12:12">
      <c r="L23019" s="71"/>
    </row>
    <row r="23020" spans="12:12">
      <c r="L23020" s="71"/>
    </row>
    <row r="23021" spans="12:12">
      <c r="L23021" s="71"/>
    </row>
    <row r="23022" spans="12:12">
      <c r="L23022" s="71"/>
    </row>
    <row r="23023" spans="12:12">
      <c r="L23023" s="71"/>
    </row>
    <row r="23024" spans="12:12">
      <c r="L23024" s="71"/>
    </row>
    <row r="23025" spans="12:12">
      <c r="L23025" s="71"/>
    </row>
    <row r="23026" spans="12:12">
      <c r="L23026" s="71"/>
    </row>
    <row r="23027" spans="12:12">
      <c r="L23027" s="71"/>
    </row>
    <row r="23028" spans="12:12">
      <c r="L23028" s="71"/>
    </row>
    <row r="23029" spans="12:12">
      <c r="L23029" s="71"/>
    </row>
    <row r="23030" spans="12:12">
      <c r="L23030" s="71"/>
    </row>
    <row r="23031" spans="12:12">
      <c r="L23031" s="71"/>
    </row>
    <row r="23032" spans="12:12">
      <c r="L23032" s="71"/>
    </row>
    <row r="23033" spans="12:12">
      <c r="L23033" s="71"/>
    </row>
    <row r="23034" spans="12:12">
      <c r="L23034" s="71"/>
    </row>
    <row r="23035" spans="12:12">
      <c r="L23035" s="71"/>
    </row>
    <row r="23036" spans="12:12">
      <c r="L23036" s="71"/>
    </row>
    <row r="23037" spans="12:12">
      <c r="L23037" s="71"/>
    </row>
    <row r="23038" spans="12:12">
      <c r="L23038" s="71"/>
    </row>
    <row r="23039" spans="12:12">
      <c r="L23039" s="71"/>
    </row>
    <row r="23040" spans="12:12">
      <c r="L23040" s="71"/>
    </row>
    <row r="23041" spans="12:12">
      <c r="L23041" s="71"/>
    </row>
    <row r="23042" spans="12:12">
      <c r="L23042" s="71"/>
    </row>
    <row r="23043" spans="12:12">
      <c r="L23043" s="71"/>
    </row>
    <row r="23044" spans="12:12">
      <c r="L23044" s="71"/>
    </row>
    <row r="23045" spans="12:12">
      <c r="L23045" s="71"/>
    </row>
    <row r="23046" spans="12:12">
      <c r="L23046" s="71"/>
    </row>
    <row r="23047" spans="12:12">
      <c r="L23047" s="71"/>
    </row>
    <row r="23048" spans="12:12">
      <c r="L23048" s="71"/>
    </row>
    <row r="23049" spans="12:12">
      <c r="L23049" s="71"/>
    </row>
    <row r="23050" spans="12:12">
      <c r="L23050" s="71"/>
    </row>
    <row r="23051" spans="12:12">
      <c r="L23051" s="71"/>
    </row>
    <row r="23052" spans="12:12">
      <c r="L23052" s="71"/>
    </row>
    <row r="23053" spans="12:12">
      <c r="L23053" s="71"/>
    </row>
    <row r="23054" spans="12:12">
      <c r="L23054" s="71"/>
    </row>
    <row r="23055" spans="12:12">
      <c r="L23055" s="71"/>
    </row>
    <row r="23056" spans="12:12">
      <c r="L23056" s="71"/>
    </row>
    <row r="23057" spans="12:12">
      <c r="L23057" s="71"/>
    </row>
    <row r="23058" spans="12:12">
      <c r="L23058" s="71"/>
    </row>
    <row r="23059" spans="12:12">
      <c r="L23059" s="71"/>
    </row>
    <row r="23060" spans="12:12">
      <c r="L23060" s="71"/>
    </row>
    <row r="23061" spans="12:12">
      <c r="L23061" s="71"/>
    </row>
    <row r="23062" spans="12:12">
      <c r="L23062" s="71"/>
    </row>
    <row r="23063" spans="12:12">
      <c r="L23063" s="71"/>
    </row>
    <row r="23064" spans="12:12">
      <c r="L23064" s="71"/>
    </row>
    <row r="23065" spans="12:12">
      <c r="L23065" s="71"/>
    </row>
    <row r="23066" spans="12:12">
      <c r="L23066" s="71"/>
    </row>
    <row r="23067" spans="12:12">
      <c r="L23067" s="71"/>
    </row>
    <row r="23068" spans="12:12">
      <c r="L23068" s="71"/>
    </row>
    <row r="23069" spans="12:12">
      <c r="L23069" s="71"/>
    </row>
    <row r="23070" spans="12:12">
      <c r="L23070" s="71"/>
    </row>
    <row r="23071" spans="12:12">
      <c r="L23071" s="71"/>
    </row>
    <row r="23072" spans="12:12">
      <c r="L23072" s="71"/>
    </row>
    <row r="23073" spans="12:12">
      <c r="L23073" s="71"/>
    </row>
    <row r="23074" spans="12:12">
      <c r="L23074" s="71"/>
    </row>
    <row r="23075" spans="12:12">
      <c r="L23075" s="71"/>
    </row>
    <row r="23076" spans="12:12">
      <c r="L23076" s="71"/>
    </row>
    <row r="23077" spans="12:12">
      <c r="L23077" s="71"/>
    </row>
    <row r="23078" spans="12:12">
      <c r="L23078" s="71"/>
    </row>
    <row r="23079" spans="12:12">
      <c r="L23079" s="71"/>
    </row>
    <row r="23080" spans="12:12">
      <c r="L23080" s="71"/>
    </row>
    <row r="23081" spans="12:12">
      <c r="L23081" s="71"/>
    </row>
    <row r="23082" spans="12:12">
      <c r="L23082" s="71"/>
    </row>
    <row r="23083" spans="12:12">
      <c r="L23083" s="71"/>
    </row>
    <row r="23084" spans="12:12">
      <c r="L23084" s="71"/>
    </row>
    <row r="23085" spans="12:12">
      <c r="L23085" s="71"/>
    </row>
    <row r="23086" spans="12:12">
      <c r="L23086" s="71"/>
    </row>
    <row r="23087" spans="12:12">
      <c r="L23087" s="71"/>
    </row>
    <row r="23088" spans="12:12">
      <c r="L23088" s="71"/>
    </row>
    <row r="23089" spans="12:12">
      <c r="L23089" s="71"/>
    </row>
    <row r="23090" spans="12:12">
      <c r="L23090" s="71"/>
    </row>
    <row r="23091" spans="12:12">
      <c r="L23091" s="71"/>
    </row>
    <row r="23092" spans="12:12">
      <c r="L23092" s="71"/>
    </row>
    <row r="23093" spans="12:12">
      <c r="L23093" s="71"/>
    </row>
    <row r="23094" spans="12:12">
      <c r="L23094" s="71"/>
    </row>
    <row r="23095" spans="12:12">
      <c r="L23095" s="71"/>
    </row>
    <row r="23096" spans="12:12">
      <c r="L23096" s="71"/>
    </row>
    <row r="23097" spans="12:12">
      <c r="L23097" s="71"/>
    </row>
    <row r="23098" spans="12:12">
      <c r="L23098" s="71"/>
    </row>
    <row r="23099" spans="12:12">
      <c r="L23099" s="71"/>
    </row>
    <row r="23100" spans="12:12">
      <c r="L23100" s="71"/>
    </row>
    <row r="23101" spans="12:12">
      <c r="L23101" s="71"/>
    </row>
    <row r="23102" spans="12:12">
      <c r="L23102" s="71"/>
    </row>
    <row r="23103" spans="12:12">
      <c r="L23103" s="71"/>
    </row>
    <row r="23104" spans="12:12">
      <c r="L23104" s="71"/>
    </row>
    <row r="23105" spans="12:12">
      <c r="L23105" s="71"/>
    </row>
    <row r="23106" spans="12:12">
      <c r="L23106" s="71"/>
    </row>
    <row r="23107" spans="12:12">
      <c r="L23107" s="71"/>
    </row>
    <row r="23108" spans="12:12">
      <c r="L23108" s="71"/>
    </row>
    <row r="23109" spans="12:12">
      <c r="L23109" s="71"/>
    </row>
    <row r="23110" spans="12:12">
      <c r="L23110" s="71"/>
    </row>
    <row r="23111" spans="12:12">
      <c r="L23111" s="71"/>
    </row>
    <row r="23112" spans="12:12">
      <c r="L23112" s="71"/>
    </row>
    <row r="23113" spans="12:12">
      <c r="L23113" s="71"/>
    </row>
    <row r="23114" spans="12:12">
      <c r="L23114" s="71"/>
    </row>
    <row r="23115" spans="12:12">
      <c r="L23115" s="71"/>
    </row>
    <row r="23116" spans="12:12">
      <c r="L23116" s="71"/>
    </row>
    <row r="23117" spans="12:12">
      <c r="L23117" s="71"/>
    </row>
    <row r="23118" spans="12:12">
      <c r="L23118" s="71"/>
    </row>
    <row r="23119" spans="12:12">
      <c r="L23119" s="71"/>
    </row>
    <row r="23120" spans="12:12">
      <c r="L23120" s="71"/>
    </row>
    <row r="23121" spans="12:12">
      <c r="L23121" s="71"/>
    </row>
    <row r="23122" spans="12:12">
      <c r="L23122" s="71"/>
    </row>
    <row r="23123" spans="12:12">
      <c r="L23123" s="71"/>
    </row>
    <row r="23124" spans="12:12">
      <c r="L23124" s="71"/>
    </row>
    <row r="23125" spans="12:12">
      <c r="L23125" s="71"/>
    </row>
    <row r="23126" spans="12:12">
      <c r="L23126" s="71"/>
    </row>
    <row r="23127" spans="12:12">
      <c r="L23127" s="71"/>
    </row>
    <row r="23128" spans="12:12">
      <c r="L23128" s="71"/>
    </row>
    <row r="23129" spans="12:12">
      <c r="L23129" s="71"/>
    </row>
    <row r="23130" spans="12:12">
      <c r="L23130" s="71"/>
    </row>
    <row r="23131" spans="12:12">
      <c r="L23131" s="71"/>
    </row>
    <row r="23132" spans="12:12">
      <c r="L23132" s="71"/>
    </row>
    <row r="23133" spans="12:12">
      <c r="L23133" s="71"/>
    </row>
    <row r="23134" spans="12:12">
      <c r="L23134" s="71"/>
    </row>
    <row r="23135" spans="12:12">
      <c r="L23135" s="71"/>
    </row>
    <row r="23136" spans="12:12">
      <c r="L23136" s="71"/>
    </row>
    <row r="23137" spans="12:12">
      <c r="L23137" s="71"/>
    </row>
    <row r="23138" spans="12:12">
      <c r="L23138" s="71"/>
    </row>
    <row r="23139" spans="12:12">
      <c r="L23139" s="71"/>
    </row>
    <row r="23140" spans="12:12">
      <c r="L23140" s="71"/>
    </row>
    <row r="23141" spans="12:12">
      <c r="L23141" s="71"/>
    </row>
    <row r="23142" spans="12:12">
      <c r="L23142" s="71"/>
    </row>
    <row r="23143" spans="12:12">
      <c r="L23143" s="71"/>
    </row>
    <row r="23144" spans="12:12">
      <c r="L23144" s="71"/>
    </row>
    <row r="23145" spans="12:12">
      <c r="L23145" s="71"/>
    </row>
    <row r="23146" spans="12:12">
      <c r="L23146" s="71"/>
    </row>
    <row r="23147" spans="12:12">
      <c r="L23147" s="71"/>
    </row>
    <row r="23148" spans="12:12">
      <c r="L23148" s="71"/>
    </row>
    <row r="23149" spans="12:12">
      <c r="L23149" s="71"/>
    </row>
    <row r="23150" spans="12:12">
      <c r="L23150" s="71"/>
    </row>
    <row r="23151" spans="12:12">
      <c r="L23151" s="71"/>
    </row>
    <row r="23152" spans="12:12">
      <c r="L23152" s="71"/>
    </row>
    <row r="23153" spans="12:12">
      <c r="L23153" s="71"/>
    </row>
    <row r="23154" spans="12:12">
      <c r="L23154" s="71"/>
    </row>
    <row r="23155" spans="12:12">
      <c r="L23155" s="71"/>
    </row>
    <row r="23156" spans="12:12">
      <c r="L23156" s="71"/>
    </row>
    <row r="23157" spans="12:12">
      <c r="L23157" s="71"/>
    </row>
    <row r="23158" spans="12:12">
      <c r="L23158" s="71"/>
    </row>
    <row r="23159" spans="12:12">
      <c r="L23159" s="71"/>
    </row>
    <row r="23160" spans="12:12">
      <c r="L23160" s="71"/>
    </row>
    <row r="23161" spans="12:12">
      <c r="L23161" s="71"/>
    </row>
    <row r="23162" spans="12:12">
      <c r="L23162" s="71"/>
    </row>
    <row r="23163" spans="12:12">
      <c r="L23163" s="71"/>
    </row>
    <row r="23164" spans="12:12">
      <c r="L23164" s="71"/>
    </row>
    <row r="23165" spans="12:12">
      <c r="L23165" s="71"/>
    </row>
    <row r="23166" spans="12:12">
      <c r="L23166" s="71"/>
    </row>
    <row r="23167" spans="12:12">
      <c r="L23167" s="71"/>
    </row>
    <row r="23168" spans="12:12">
      <c r="L23168" s="71"/>
    </row>
    <row r="23169" spans="12:12">
      <c r="L23169" s="71"/>
    </row>
    <row r="23170" spans="12:12">
      <c r="L23170" s="71"/>
    </row>
    <row r="23171" spans="12:12">
      <c r="L23171" s="71"/>
    </row>
    <row r="23172" spans="12:12">
      <c r="L23172" s="71"/>
    </row>
    <row r="23173" spans="12:12">
      <c r="L23173" s="71"/>
    </row>
    <row r="23174" spans="12:12">
      <c r="L23174" s="71"/>
    </row>
    <row r="23175" spans="12:12">
      <c r="L23175" s="71"/>
    </row>
    <row r="23176" spans="12:12">
      <c r="L23176" s="71"/>
    </row>
    <row r="23177" spans="12:12">
      <c r="L23177" s="71"/>
    </row>
    <row r="23178" spans="12:12">
      <c r="L23178" s="71"/>
    </row>
    <row r="23179" spans="12:12">
      <c r="L23179" s="71"/>
    </row>
    <row r="23180" spans="12:12">
      <c r="L23180" s="71"/>
    </row>
    <row r="23181" spans="12:12">
      <c r="L23181" s="71"/>
    </row>
    <row r="23182" spans="12:12">
      <c r="L23182" s="71"/>
    </row>
    <row r="23183" spans="12:12">
      <c r="L23183" s="71"/>
    </row>
    <row r="23184" spans="12:12">
      <c r="L23184" s="71"/>
    </row>
    <row r="23185" spans="12:12">
      <c r="L23185" s="71"/>
    </row>
    <row r="23186" spans="12:12">
      <c r="L23186" s="71"/>
    </row>
    <row r="23187" spans="12:12">
      <c r="L23187" s="71"/>
    </row>
    <row r="23188" spans="12:12">
      <c r="L23188" s="71"/>
    </row>
    <row r="23189" spans="12:12">
      <c r="L23189" s="71"/>
    </row>
    <row r="23190" spans="12:12">
      <c r="L23190" s="71"/>
    </row>
    <row r="23191" spans="12:12">
      <c r="L23191" s="71"/>
    </row>
    <row r="23192" spans="12:12">
      <c r="L23192" s="71"/>
    </row>
    <row r="23193" spans="12:12">
      <c r="L23193" s="71"/>
    </row>
    <row r="23194" spans="12:12">
      <c r="L23194" s="71"/>
    </row>
    <row r="23195" spans="12:12">
      <c r="L23195" s="71"/>
    </row>
    <row r="23196" spans="12:12">
      <c r="L23196" s="71"/>
    </row>
    <row r="23197" spans="12:12">
      <c r="L23197" s="71"/>
    </row>
    <row r="23198" spans="12:12">
      <c r="L23198" s="71"/>
    </row>
    <row r="23199" spans="12:12">
      <c r="L23199" s="71"/>
    </row>
    <row r="23200" spans="12:12">
      <c r="L23200" s="71"/>
    </row>
    <row r="23201" spans="12:12">
      <c r="L23201" s="71"/>
    </row>
    <row r="23202" spans="12:12">
      <c r="L23202" s="71"/>
    </row>
    <row r="23203" spans="12:12">
      <c r="L23203" s="71"/>
    </row>
    <row r="23204" spans="12:12">
      <c r="L23204" s="71"/>
    </row>
    <row r="23205" spans="12:12">
      <c r="L23205" s="71"/>
    </row>
    <row r="23206" spans="12:12">
      <c r="L23206" s="71"/>
    </row>
    <row r="23207" spans="12:12">
      <c r="L23207" s="71"/>
    </row>
    <row r="23208" spans="12:12">
      <c r="L23208" s="71"/>
    </row>
    <row r="23209" spans="12:12">
      <c r="L23209" s="71"/>
    </row>
    <row r="23210" spans="12:12">
      <c r="L23210" s="71"/>
    </row>
    <row r="23211" spans="12:12">
      <c r="L23211" s="71"/>
    </row>
    <row r="23212" spans="12:12">
      <c r="L23212" s="71"/>
    </row>
    <row r="23213" spans="12:12">
      <c r="L23213" s="71"/>
    </row>
    <row r="23214" spans="12:12">
      <c r="L23214" s="71"/>
    </row>
    <row r="23215" spans="12:12">
      <c r="L23215" s="71"/>
    </row>
    <row r="23216" spans="12:12">
      <c r="L23216" s="71"/>
    </row>
    <row r="23217" spans="12:12">
      <c r="L23217" s="71"/>
    </row>
    <row r="23218" spans="12:12">
      <c r="L23218" s="71"/>
    </row>
    <row r="23219" spans="12:12">
      <c r="L23219" s="71"/>
    </row>
    <row r="23220" spans="12:12">
      <c r="L23220" s="71"/>
    </row>
    <row r="23221" spans="12:12">
      <c r="L23221" s="71"/>
    </row>
    <row r="23222" spans="12:12">
      <c r="L23222" s="71"/>
    </row>
    <row r="23223" spans="12:12">
      <c r="L23223" s="71"/>
    </row>
    <row r="23224" spans="12:12">
      <c r="L23224" s="71"/>
    </row>
    <row r="23225" spans="12:12">
      <c r="L23225" s="71"/>
    </row>
    <row r="23226" spans="12:12">
      <c r="L23226" s="71"/>
    </row>
    <row r="23227" spans="12:12">
      <c r="L23227" s="71"/>
    </row>
    <row r="23228" spans="12:12">
      <c r="L23228" s="71"/>
    </row>
    <row r="23229" spans="12:12">
      <c r="L23229" s="71"/>
    </row>
    <row r="23230" spans="12:12">
      <c r="L23230" s="71"/>
    </row>
    <row r="23231" spans="12:12">
      <c r="L23231" s="71"/>
    </row>
    <row r="23232" spans="12:12">
      <c r="L23232" s="71"/>
    </row>
    <row r="23233" spans="12:12">
      <c r="L23233" s="71"/>
    </row>
    <row r="23234" spans="12:12">
      <c r="L23234" s="71"/>
    </row>
    <row r="23235" spans="12:12">
      <c r="L23235" s="71"/>
    </row>
    <row r="23236" spans="12:12">
      <c r="L23236" s="71"/>
    </row>
    <row r="23237" spans="12:12">
      <c r="L23237" s="71"/>
    </row>
    <row r="23238" spans="12:12">
      <c r="L23238" s="71"/>
    </row>
    <row r="23239" spans="12:12">
      <c r="L23239" s="71"/>
    </row>
    <row r="23240" spans="12:12">
      <c r="L23240" s="71"/>
    </row>
    <row r="23241" spans="12:12">
      <c r="L23241" s="71"/>
    </row>
    <row r="23242" spans="12:12">
      <c r="L23242" s="71"/>
    </row>
    <row r="23243" spans="12:12">
      <c r="L23243" s="71"/>
    </row>
    <row r="23244" spans="12:12">
      <c r="L23244" s="71"/>
    </row>
    <row r="23245" spans="12:12">
      <c r="L23245" s="71"/>
    </row>
    <row r="23246" spans="12:12">
      <c r="L23246" s="71"/>
    </row>
    <row r="23247" spans="12:12">
      <c r="L23247" s="71"/>
    </row>
    <row r="23248" spans="12:12">
      <c r="L23248" s="71"/>
    </row>
    <row r="23249" spans="12:12">
      <c r="L23249" s="71"/>
    </row>
    <row r="23250" spans="12:12">
      <c r="L23250" s="71"/>
    </row>
    <row r="23251" spans="12:12">
      <c r="L23251" s="71"/>
    </row>
    <row r="23252" spans="12:12">
      <c r="L23252" s="71"/>
    </row>
    <row r="23253" spans="12:12">
      <c r="L23253" s="71"/>
    </row>
    <row r="23254" spans="12:12">
      <c r="L23254" s="71"/>
    </row>
    <row r="23255" spans="12:12">
      <c r="L23255" s="71"/>
    </row>
    <row r="23256" spans="12:12">
      <c r="L23256" s="71"/>
    </row>
    <row r="23257" spans="12:12">
      <c r="L23257" s="71"/>
    </row>
    <row r="23258" spans="12:12">
      <c r="L23258" s="71"/>
    </row>
    <row r="23259" spans="12:12">
      <c r="L23259" s="71"/>
    </row>
    <row r="23260" spans="12:12">
      <c r="L23260" s="71"/>
    </row>
    <row r="23261" spans="12:12">
      <c r="L23261" s="71"/>
    </row>
    <row r="23262" spans="12:12">
      <c r="L23262" s="71"/>
    </row>
    <row r="23263" spans="12:12">
      <c r="L23263" s="71"/>
    </row>
    <row r="23264" spans="12:12">
      <c r="L23264" s="71"/>
    </row>
    <row r="23265" spans="12:12">
      <c r="L23265" s="71"/>
    </row>
    <row r="23266" spans="12:12">
      <c r="L23266" s="71"/>
    </row>
    <row r="23267" spans="12:12">
      <c r="L23267" s="71"/>
    </row>
    <row r="23268" spans="12:12">
      <c r="L23268" s="71"/>
    </row>
    <row r="23269" spans="12:12">
      <c r="L23269" s="71"/>
    </row>
    <row r="23270" spans="12:12">
      <c r="L23270" s="71"/>
    </row>
    <row r="23271" spans="12:12">
      <c r="L23271" s="71"/>
    </row>
    <row r="23272" spans="12:12">
      <c r="L23272" s="71"/>
    </row>
    <row r="23273" spans="12:12">
      <c r="L23273" s="71"/>
    </row>
    <row r="23274" spans="12:12">
      <c r="L23274" s="71"/>
    </row>
    <row r="23275" spans="12:12">
      <c r="L23275" s="71"/>
    </row>
    <row r="23276" spans="12:12">
      <c r="L23276" s="71"/>
    </row>
    <row r="23277" spans="12:12">
      <c r="L23277" s="71"/>
    </row>
    <row r="23278" spans="12:12">
      <c r="L23278" s="71"/>
    </row>
    <row r="23279" spans="12:12">
      <c r="L23279" s="71"/>
    </row>
    <row r="23280" spans="12:12">
      <c r="L23280" s="71"/>
    </row>
    <row r="23281" spans="12:12">
      <c r="L23281" s="71"/>
    </row>
    <row r="23282" spans="12:12">
      <c r="L23282" s="71"/>
    </row>
    <row r="23283" spans="12:12">
      <c r="L23283" s="71"/>
    </row>
    <row r="23284" spans="12:12">
      <c r="L23284" s="71"/>
    </row>
    <row r="23285" spans="12:12">
      <c r="L23285" s="71"/>
    </row>
    <row r="23286" spans="12:12">
      <c r="L23286" s="71"/>
    </row>
    <row r="23287" spans="12:12">
      <c r="L23287" s="71"/>
    </row>
    <row r="23288" spans="12:12">
      <c r="L23288" s="71"/>
    </row>
    <row r="23289" spans="12:12">
      <c r="L23289" s="71"/>
    </row>
    <row r="23290" spans="12:12">
      <c r="L23290" s="71"/>
    </row>
    <row r="23291" spans="12:12">
      <c r="L23291" s="71"/>
    </row>
    <row r="23292" spans="12:12">
      <c r="L23292" s="71"/>
    </row>
    <row r="23293" spans="12:12">
      <c r="L23293" s="71"/>
    </row>
    <row r="23294" spans="12:12">
      <c r="L23294" s="71"/>
    </row>
    <row r="23295" spans="12:12">
      <c r="L23295" s="71"/>
    </row>
    <row r="23296" spans="12:12">
      <c r="L23296" s="71"/>
    </row>
    <row r="23297" spans="12:12">
      <c r="L23297" s="71"/>
    </row>
    <row r="23298" spans="12:12">
      <c r="L23298" s="71"/>
    </row>
    <row r="23299" spans="12:12">
      <c r="L23299" s="71"/>
    </row>
    <row r="23300" spans="12:12">
      <c r="L23300" s="71"/>
    </row>
    <row r="23301" spans="12:12">
      <c r="L23301" s="71"/>
    </row>
    <row r="23302" spans="12:12">
      <c r="L23302" s="71"/>
    </row>
    <row r="23303" spans="12:12">
      <c r="L23303" s="71"/>
    </row>
    <row r="23304" spans="12:12">
      <c r="L23304" s="71"/>
    </row>
    <row r="23305" spans="12:12">
      <c r="L23305" s="71"/>
    </row>
    <row r="23306" spans="12:12">
      <c r="L23306" s="71"/>
    </row>
    <row r="23307" spans="12:12">
      <c r="L23307" s="71"/>
    </row>
    <row r="23308" spans="12:12">
      <c r="L23308" s="71"/>
    </row>
    <row r="23309" spans="12:12">
      <c r="L23309" s="71"/>
    </row>
    <row r="23310" spans="12:12">
      <c r="L23310" s="71"/>
    </row>
    <row r="23311" spans="12:12">
      <c r="L23311" s="71"/>
    </row>
    <row r="23312" spans="12:12">
      <c r="L23312" s="71"/>
    </row>
    <row r="23313" spans="12:12">
      <c r="L23313" s="71"/>
    </row>
    <row r="23314" spans="12:12">
      <c r="L23314" s="71"/>
    </row>
    <row r="23315" spans="12:12">
      <c r="L23315" s="71"/>
    </row>
    <row r="23316" spans="12:12">
      <c r="L23316" s="71"/>
    </row>
    <row r="23317" spans="12:12">
      <c r="L23317" s="71"/>
    </row>
    <row r="23318" spans="12:12">
      <c r="L23318" s="71"/>
    </row>
    <row r="23319" spans="12:12">
      <c r="L23319" s="71"/>
    </row>
    <row r="23320" spans="12:12">
      <c r="L23320" s="71"/>
    </row>
    <row r="23321" spans="12:12">
      <c r="L23321" s="71"/>
    </row>
    <row r="23322" spans="12:12">
      <c r="L23322" s="71"/>
    </row>
    <row r="23323" spans="12:12">
      <c r="L23323" s="71"/>
    </row>
    <row r="23324" spans="12:12">
      <c r="L23324" s="71"/>
    </row>
    <row r="23325" spans="12:12">
      <c r="L23325" s="71"/>
    </row>
    <row r="23326" spans="12:12">
      <c r="L23326" s="71"/>
    </row>
    <row r="23327" spans="12:12">
      <c r="L23327" s="71"/>
    </row>
    <row r="23328" spans="12:12">
      <c r="L23328" s="71"/>
    </row>
    <row r="23329" spans="12:12">
      <c r="L23329" s="71"/>
    </row>
    <row r="23330" spans="12:12">
      <c r="L23330" s="71"/>
    </row>
    <row r="23331" spans="12:12">
      <c r="L23331" s="71"/>
    </row>
    <row r="23332" spans="12:12">
      <c r="L23332" s="71"/>
    </row>
    <row r="23333" spans="12:12">
      <c r="L23333" s="71"/>
    </row>
    <row r="23334" spans="12:12">
      <c r="L23334" s="71"/>
    </row>
    <row r="23335" spans="12:12">
      <c r="L23335" s="71"/>
    </row>
    <row r="23336" spans="12:12">
      <c r="L23336" s="71"/>
    </row>
    <row r="23337" spans="12:12">
      <c r="L23337" s="71"/>
    </row>
    <row r="23338" spans="12:12">
      <c r="L23338" s="71"/>
    </row>
    <row r="23339" spans="12:12">
      <c r="L23339" s="71"/>
    </row>
    <row r="23340" spans="12:12">
      <c r="L23340" s="71"/>
    </row>
    <row r="23341" spans="12:12">
      <c r="L23341" s="71"/>
    </row>
    <row r="23342" spans="12:12">
      <c r="L23342" s="71"/>
    </row>
    <row r="23343" spans="12:12">
      <c r="L23343" s="71"/>
    </row>
    <row r="23344" spans="12:12">
      <c r="L23344" s="71"/>
    </row>
    <row r="23345" spans="12:12">
      <c r="L23345" s="71"/>
    </row>
    <row r="23346" spans="12:12">
      <c r="L23346" s="71"/>
    </row>
    <row r="23347" spans="12:12">
      <c r="L23347" s="71"/>
    </row>
    <row r="23348" spans="12:12">
      <c r="L23348" s="71"/>
    </row>
    <row r="23349" spans="12:12">
      <c r="L23349" s="71"/>
    </row>
    <row r="23350" spans="12:12">
      <c r="L23350" s="71"/>
    </row>
    <row r="23351" spans="12:12">
      <c r="L23351" s="71"/>
    </row>
    <row r="23352" spans="12:12">
      <c r="L23352" s="71"/>
    </row>
    <row r="23353" spans="12:12">
      <c r="L23353" s="71"/>
    </row>
    <row r="23354" spans="12:12">
      <c r="L23354" s="71"/>
    </row>
    <row r="23355" spans="12:12">
      <c r="L23355" s="71"/>
    </row>
    <row r="23356" spans="12:12">
      <c r="L23356" s="71"/>
    </row>
    <row r="23357" spans="12:12">
      <c r="L23357" s="71"/>
    </row>
    <row r="23358" spans="12:12">
      <c r="L23358" s="71"/>
    </row>
    <row r="23359" spans="12:12">
      <c r="L23359" s="71"/>
    </row>
    <row r="23360" spans="12:12">
      <c r="L23360" s="71"/>
    </row>
    <row r="23361" spans="12:12">
      <c r="L23361" s="71"/>
    </row>
    <row r="23362" spans="12:12">
      <c r="L23362" s="71"/>
    </row>
    <row r="23363" spans="12:12">
      <c r="L23363" s="71"/>
    </row>
    <row r="23364" spans="12:12">
      <c r="L23364" s="71"/>
    </row>
    <row r="23365" spans="12:12">
      <c r="L23365" s="71"/>
    </row>
    <row r="23366" spans="12:12">
      <c r="L23366" s="71"/>
    </row>
    <row r="23367" spans="12:12">
      <c r="L23367" s="71"/>
    </row>
    <row r="23368" spans="12:12">
      <c r="L23368" s="71"/>
    </row>
    <row r="23369" spans="12:12">
      <c r="L23369" s="71"/>
    </row>
    <row r="23370" spans="12:12">
      <c r="L23370" s="71"/>
    </row>
    <row r="23371" spans="12:12">
      <c r="L23371" s="71"/>
    </row>
    <row r="23372" spans="12:12">
      <c r="L23372" s="71"/>
    </row>
    <row r="23373" spans="12:12">
      <c r="L23373" s="71"/>
    </row>
    <row r="23374" spans="12:12">
      <c r="L23374" s="71"/>
    </row>
    <row r="23375" spans="12:12">
      <c r="L23375" s="71"/>
    </row>
    <row r="23376" spans="12:12">
      <c r="L23376" s="71"/>
    </row>
    <row r="23377" spans="12:12">
      <c r="L23377" s="71"/>
    </row>
    <row r="23378" spans="12:12">
      <c r="L23378" s="71"/>
    </row>
    <row r="23379" spans="12:12">
      <c r="L23379" s="71"/>
    </row>
    <row r="23380" spans="12:12">
      <c r="L23380" s="71"/>
    </row>
    <row r="23381" spans="12:12">
      <c r="L23381" s="71"/>
    </row>
    <row r="23382" spans="12:12">
      <c r="L23382" s="71"/>
    </row>
    <row r="23383" spans="12:12">
      <c r="L23383" s="71"/>
    </row>
    <row r="23384" spans="12:12">
      <c r="L23384" s="71"/>
    </row>
    <row r="23385" spans="12:12">
      <c r="L23385" s="71"/>
    </row>
    <row r="23386" spans="12:12">
      <c r="L23386" s="71"/>
    </row>
    <row r="23387" spans="12:12">
      <c r="L23387" s="71"/>
    </row>
    <row r="23388" spans="12:12">
      <c r="L23388" s="71"/>
    </row>
    <row r="23389" spans="12:12">
      <c r="L23389" s="71"/>
    </row>
    <row r="23390" spans="12:12">
      <c r="L23390" s="71"/>
    </row>
    <row r="23391" spans="12:12">
      <c r="L23391" s="71"/>
    </row>
    <row r="23392" spans="12:12">
      <c r="L23392" s="71"/>
    </row>
    <row r="23393" spans="12:12">
      <c r="L23393" s="71"/>
    </row>
    <row r="23394" spans="12:12">
      <c r="L23394" s="71"/>
    </row>
    <row r="23395" spans="12:12">
      <c r="L23395" s="71"/>
    </row>
    <row r="23396" spans="12:12">
      <c r="L23396" s="71"/>
    </row>
    <row r="23397" spans="12:12">
      <c r="L23397" s="71"/>
    </row>
    <row r="23398" spans="12:12">
      <c r="L23398" s="71"/>
    </row>
    <row r="23399" spans="12:12">
      <c r="L23399" s="71"/>
    </row>
    <row r="23400" spans="12:12">
      <c r="L23400" s="71"/>
    </row>
    <row r="23401" spans="12:12">
      <c r="L23401" s="71"/>
    </row>
    <row r="23402" spans="12:12">
      <c r="L23402" s="71"/>
    </row>
    <row r="23403" spans="12:12">
      <c r="L23403" s="71"/>
    </row>
    <row r="23404" spans="12:12">
      <c r="L23404" s="71"/>
    </row>
    <row r="23405" spans="12:12">
      <c r="L23405" s="71"/>
    </row>
    <row r="23406" spans="12:12">
      <c r="L23406" s="71"/>
    </row>
    <row r="23407" spans="12:12">
      <c r="L23407" s="71"/>
    </row>
    <row r="23408" spans="12:12">
      <c r="L23408" s="71"/>
    </row>
    <row r="23409" spans="12:12">
      <c r="L23409" s="71"/>
    </row>
    <row r="23410" spans="12:12">
      <c r="L23410" s="71"/>
    </row>
    <row r="23411" spans="12:12">
      <c r="L23411" s="71"/>
    </row>
    <row r="23412" spans="12:12">
      <c r="L23412" s="71"/>
    </row>
    <row r="23413" spans="12:12">
      <c r="L23413" s="71"/>
    </row>
    <row r="23414" spans="12:12">
      <c r="L23414" s="71"/>
    </row>
    <row r="23415" spans="12:12">
      <c r="L23415" s="71"/>
    </row>
    <row r="23416" spans="12:12">
      <c r="L23416" s="71"/>
    </row>
    <row r="23417" spans="12:12">
      <c r="L23417" s="71"/>
    </row>
    <row r="23418" spans="12:12">
      <c r="L23418" s="71"/>
    </row>
    <row r="23419" spans="12:12">
      <c r="L23419" s="71"/>
    </row>
    <row r="23420" spans="12:12">
      <c r="L23420" s="71"/>
    </row>
    <row r="23421" spans="12:12">
      <c r="L23421" s="71"/>
    </row>
    <row r="23422" spans="12:12">
      <c r="L23422" s="71"/>
    </row>
    <row r="23423" spans="12:12">
      <c r="L23423" s="71"/>
    </row>
    <row r="23424" spans="12:12">
      <c r="L23424" s="71"/>
    </row>
    <row r="23425" spans="12:12">
      <c r="L23425" s="71"/>
    </row>
    <row r="23426" spans="12:12">
      <c r="L23426" s="71"/>
    </row>
    <row r="23427" spans="12:12">
      <c r="L23427" s="71"/>
    </row>
    <row r="23428" spans="12:12">
      <c r="L23428" s="71"/>
    </row>
    <row r="23429" spans="12:12">
      <c r="L23429" s="71"/>
    </row>
    <row r="23430" spans="12:12">
      <c r="L23430" s="71"/>
    </row>
    <row r="23431" spans="12:12">
      <c r="L23431" s="71"/>
    </row>
    <row r="23432" spans="12:12">
      <c r="L23432" s="71"/>
    </row>
    <row r="23433" spans="12:12">
      <c r="L23433" s="71"/>
    </row>
    <row r="23434" spans="12:12">
      <c r="L23434" s="71"/>
    </row>
    <row r="23435" spans="12:12">
      <c r="L23435" s="71"/>
    </row>
    <row r="23436" spans="12:12">
      <c r="L23436" s="71"/>
    </row>
    <row r="23437" spans="12:12">
      <c r="L23437" s="71"/>
    </row>
    <row r="23438" spans="12:12">
      <c r="L23438" s="71"/>
    </row>
    <row r="23439" spans="12:12">
      <c r="L23439" s="71"/>
    </row>
    <row r="23440" spans="12:12">
      <c r="L23440" s="71"/>
    </row>
    <row r="23441" spans="12:12">
      <c r="L23441" s="71"/>
    </row>
    <row r="23442" spans="12:12">
      <c r="L23442" s="71"/>
    </row>
    <row r="23443" spans="12:12">
      <c r="L23443" s="71"/>
    </row>
    <row r="23444" spans="12:12">
      <c r="L23444" s="71"/>
    </row>
    <row r="23445" spans="12:12">
      <c r="L23445" s="71"/>
    </row>
    <row r="23446" spans="12:12">
      <c r="L23446" s="71"/>
    </row>
    <row r="23447" spans="12:12">
      <c r="L23447" s="71"/>
    </row>
    <row r="23448" spans="12:12">
      <c r="L23448" s="71"/>
    </row>
    <row r="23449" spans="12:12">
      <c r="L23449" s="71"/>
    </row>
    <row r="23450" spans="12:12">
      <c r="L23450" s="71"/>
    </row>
    <row r="23451" spans="12:12">
      <c r="L23451" s="71"/>
    </row>
    <row r="23452" spans="12:12">
      <c r="L23452" s="71"/>
    </row>
    <row r="23453" spans="12:12">
      <c r="L23453" s="71"/>
    </row>
    <row r="23454" spans="12:12">
      <c r="L23454" s="71"/>
    </row>
    <row r="23455" spans="12:12">
      <c r="L23455" s="71"/>
    </row>
    <row r="23456" spans="12:12">
      <c r="L23456" s="71"/>
    </row>
    <row r="23457" spans="12:12">
      <c r="L23457" s="71"/>
    </row>
    <row r="23458" spans="12:12">
      <c r="L23458" s="71"/>
    </row>
    <row r="23459" spans="12:12">
      <c r="L23459" s="71"/>
    </row>
    <row r="23460" spans="12:12">
      <c r="L23460" s="71"/>
    </row>
    <row r="23461" spans="12:12">
      <c r="L23461" s="71"/>
    </row>
    <row r="23462" spans="12:12">
      <c r="L23462" s="71"/>
    </row>
    <row r="23463" spans="12:12">
      <c r="L23463" s="71"/>
    </row>
    <row r="23464" spans="12:12">
      <c r="L23464" s="71"/>
    </row>
    <row r="23465" spans="12:12">
      <c r="L23465" s="71"/>
    </row>
    <row r="23466" spans="12:12">
      <c r="L23466" s="71"/>
    </row>
    <row r="23467" spans="12:12">
      <c r="L23467" s="71"/>
    </row>
    <row r="23468" spans="12:12">
      <c r="L23468" s="71"/>
    </row>
    <row r="23469" spans="12:12">
      <c r="L23469" s="71"/>
    </row>
    <row r="23470" spans="12:12">
      <c r="L23470" s="71"/>
    </row>
    <row r="23471" spans="12:12">
      <c r="L23471" s="71"/>
    </row>
    <row r="23472" spans="12:12">
      <c r="L23472" s="71"/>
    </row>
    <row r="23473" spans="12:12">
      <c r="L23473" s="71"/>
    </row>
    <row r="23474" spans="12:12">
      <c r="L23474" s="71"/>
    </row>
    <row r="23475" spans="12:12">
      <c r="L23475" s="71"/>
    </row>
    <row r="23476" spans="12:12">
      <c r="L23476" s="71"/>
    </row>
    <row r="23477" spans="12:12">
      <c r="L23477" s="71"/>
    </row>
    <row r="23478" spans="12:12">
      <c r="L23478" s="71"/>
    </row>
    <row r="23479" spans="12:12">
      <c r="L23479" s="71"/>
    </row>
    <row r="23480" spans="12:12">
      <c r="L23480" s="71"/>
    </row>
    <row r="23481" spans="12:12">
      <c r="L23481" s="71"/>
    </row>
    <row r="23482" spans="12:12">
      <c r="L23482" s="71"/>
    </row>
    <row r="23483" spans="12:12">
      <c r="L23483" s="71"/>
    </row>
    <row r="23484" spans="12:12">
      <c r="L23484" s="71"/>
    </row>
    <row r="23485" spans="12:12">
      <c r="L23485" s="71"/>
    </row>
    <row r="23486" spans="12:12">
      <c r="L23486" s="71"/>
    </row>
    <row r="23487" spans="12:12">
      <c r="L23487" s="71"/>
    </row>
    <row r="23488" spans="12:12">
      <c r="L23488" s="71"/>
    </row>
    <row r="23489" spans="12:12">
      <c r="L23489" s="71"/>
    </row>
    <row r="23490" spans="12:12">
      <c r="L23490" s="71"/>
    </row>
    <row r="23491" spans="12:12">
      <c r="L23491" s="71"/>
    </row>
    <row r="23492" spans="12:12">
      <c r="L23492" s="71"/>
    </row>
    <row r="23493" spans="12:12">
      <c r="L23493" s="71"/>
    </row>
    <row r="23494" spans="12:12">
      <c r="L23494" s="71"/>
    </row>
    <row r="23495" spans="12:12">
      <c r="L23495" s="71"/>
    </row>
    <row r="23496" spans="12:12">
      <c r="L23496" s="71"/>
    </row>
    <row r="23497" spans="12:12">
      <c r="L23497" s="71"/>
    </row>
    <row r="23498" spans="12:12">
      <c r="L23498" s="71"/>
    </row>
    <row r="23499" spans="12:12">
      <c r="L23499" s="71"/>
    </row>
    <row r="23500" spans="12:12">
      <c r="L23500" s="71"/>
    </row>
    <row r="23501" spans="12:12">
      <c r="L23501" s="71"/>
    </row>
    <row r="23502" spans="12:12">
      <c r="L23502" s="71"/>
    </row>
    <row r="23503" spans="12:12">
      <c r="L23503" s="71"/>
    </row>
    <row r="23504" spans="12:12">
      <c r="L23504" s="71"/>
    </row>
    <row r="23505" spans="12:14">
      <c r="L23505" s="71"/>
    </row>
    <row r="23506" spans="12:14">
      <c r="L23506" s="71"/>
    </row>
    <row r="23507" spans="12:14">
      <c r="L23507" s="71"/>
    </row>
    <row r="23508" spans="12:14">
      <c r="L23508" s="71"/>
    </row>
    <row r="23509" spans="12:14">
      <c r="L23509" s="71"/>
    </row>
    <row r="23510" spans="12:14">
      <c r="L23510" s="71"/>
    </row>
    <row r="23511" spans="12:14">
      <c r="L23511" s="71"/>
    </row>
    <row r="23512" spans="12:14">
      <c r="L23512" s="71"/>
    </row>
    <row r="23515" spans="12:14">
      <c r="L23515" s="71"/>
      <c r="N23515" s="74"/>
    </row>
    <row r="23516" spans="12:14">
      <c r="L23516" s="71"/>
      <c r="N23516" s="74"/>
    </row>
    <row r="23517" spans="12:14">
      <c r="L23517" s="71"/>
      <c r="N23517" s="74"/>
    </row>
    <row r="23518" spans="12:14">
      <c r="L23518" s="71"/>
      <c r="N23518" s="74"/>
    </row>
    <row r="23519" spans="12:14">
      <c r="L23519" s="71"/>
      <c r="N23519" s="74"/>
    </row>
    <row r="23520" spans="12:14">
      <c r="L23520" s="71"/>
      <c r="N23520" s="74"/>
    </row>
    <row r="23521" spans="12:14">
      <c r="L23521" s="71"/>
      <c r="N23521" s="74"/>
    </row>
    <row r="23522" spans="12:14">
      <c r="L23522" s="71"/>
      <c r="N23522" s="74"/>
    </row>
    <row r="23523" spans="12:14">
      <c r="L23523" s="71"/>
      <c r="N23523" s="74"/>
    </row>
    <row r="23524" spans="12:14">
      <c r="L23524" s="71"/>
      <c r="N23524" s="74"/>
    </row>
    <row r="23525" spans="12:14">
      <c r="L23525" s="71"/>
      <c r="N23525" s="74"/>
    </row>
    <row r="23526" spans="12:14">
      <c r="L23526" s="71"/>
      <c r="N23526" s="74"/>
    </row>
    <row r="23527" spans="12:14">
      <c r="L23527" s="71"/>
      <c r="N23527" s="74"/>
    </row>
    <row r="23528" spans="12:14">
      <c r="L23528" s="71"/>
      <c r="N23528" s="74"/>
    </row>
    <row r="23529" spans="12:14">
      <c r="L23529" s="71"/>
      <c r="N23529" s="74"/>
    </row>
    <row r="23530" spans="12:14">
      <c r="L23530" s="71"/>
      <c r="N23530" s="74"/>
    </row>
    <row r="23531" spans="12:14">
      <c r="L23531" s="71"/>
      <c r="N23531" s="74"/>
    </row>
    <row r="23532" spans="12:14">
      <c r="L23532" s="71"/>
      <c r="N23532" s="74"/>
    </row>
    <row r="23533" spans="12:14">
      <c r="L23533" s="71"/>
      <c r="N23533" s="74"/>
    </row>
    <row r="23534" spans="12:14">
      <c r="L23534" s="71"/>
      <c r="N23534" s="74"/>
    </row>
    <row r="23535" spans="12:14">
      <c r="L23535" s="71"/>
      <c r="N23535" s="74"/>
    </row>
    <row r="23536" spans="12:14">
      <c r="L23536" s="71"/>
      <c r="N23536" s="74"/>
    </row>
    <row r="23537" spans="12:14">
      <c r="L23537" s="71"/>
      <c r="N23537" s="74"/>
    </row>
    <row r="23538" spans="12:14">
      <c r="L23538" s="71"/>
      <c r="N23538" s="74"/>
    </row>
    <row r="23539" spans="12:14">
      <c r="L23539" s="71"/>
      <c r="N23539" s="74"/>
    </row>
    <row r="23540" spans="12:14">
      <c r="L23540" s="71"/>
      <c r="N23540" s="74"/>
    </row>
    <row r="23541" spans="12:14">
      <c r="L23541" s="71"/>
      <c r="N23541" s="74"/>
    </row>
    <row r="23542" spans="12:14">
      <c r="L23542" s="71"/>
      <c r="N23542" s="74"/>
    </row>
    <row r="23543" spans="12:14">
      <c r="L23543" s="71"/>
      <c r="N23543" s="74"/>
    </row>
    <row r="23544" spans="12:14">
      <c r="L23544" s="71"/>
      <c r="N23544" s="74"/>
    </row>
    <row r="23545" spans="12:14">
      <c r="L23545" s="71"/>
      <c r="N23545" s="74"/>
    </row>
    <row r="23546" spans="12:14">
      <c r="L23546" s="71"/>
      <c r="N23546" s="74"/>
    </row>
    <row r="23547" spans="12:14">
      <c r="L23547" s="71"/>
      <c r="N23547" s="74"/>
    </row>
    <row r="23548" spans="12:14">
      <c r="L23548" s="71"/>
      <c r="N23548" s="74"/>
    </row>
    <row r="23549" spans="12:14">
      <c r="L23549" s="71"/>
      <c r="N23549" s="74"/>
    </row>
    <row r="23550" spans="12:14">
      <c r="L23550" s="71"/>
      <c r="N23550" s="74"/>
    </row>
    <row r="23551" spans="12:14">
      <c r="L23551" s="71"/>
      <c r="N23551" s="74"/>
    </row>
    <row r="23552" spans="12:14">
      <c r="L23552" s="71"/>
      <c r="N23552" s="74"/>
    </row>
    <row r="23553" spans="12:14">
      <c r="L23553" s="71"/>
      <c r="N23553" s="74"/>
    </row>
    <row r="23554" spans="12:14">
      <c r="L23554" s="71"/>
      <c r="N23554" s="74"/>
    </row>
    <row r="23555" spans="12:14">
      <c r="L23555" s="71"/>
      <c r="N23555" s="74"/>
    </row>
    <row r="23556" spans="12:14">
      <c r="L23556" s="71"/>
      <c r="N23556" s="74"/>
    </row>
    <row r="23557" spans="12:14">
      <c r="L23557" s="71"/>
      <c r="N23557" s="74"/>
    </row>
    <row r="23558" spans="12:14">
      <c r="L23558" s="71"/>
      <c r="N23558" s="74"/>
    </row>
    <row r="23559" spans="12:14">
      <c r="L23559" s="71"/>
      <c r="N23559" s="74"/>
    </row>
    <row r="23560" spans="12:14">
      <c r="L23560" s="71"/>
      <c r="N23560" s="74"/>
    </row>
    <row r="23561" spans="12:14">
      <c r="L23561" s="71"/>
      <c r="N23561" s="74"/>
    </row>
    <row r="23562" spans="12:14">
      <c r="L23562" s="71"/>
      <c r="N23562" s="74"/>
    </row>
    <row r="23563" spans="12:14">
      <c r="L23563" s="71"/>
      <c r="N23563" s="74"/>
    </row>
    <row r="23564" spans="12:14">
      <c r="L23564" s="71"/>
      <c r="N23564" s="74"/>
    </row>
    <row r="23565" spans="12:14">
      <c r="L23565" s="71"/>
      <c r="N23565" s="74"/>
    </row>
    <row r="23566" spans="12:14">
      <c r="L23566" s="71"/>
      <c r="N23566" s="74"/>
    </row>
    <row r="23567" spans="12:14">
      <c r="L23567" s="71"/>
      <c r="N23567" s="74"/>
    </row>
    <row r="23568" spans="12:14">
      <c r="L23568" s="71"/>
      <c r="N23568" s="74"/>
    </row>
    <row r="23569" spans="12:14">
      <c r="L23569" s="71"/>
      <c r="N23569" s="74"/>
    </row>
    <row r="23570" spans="12:14">
      <c r="L23570" s="71"/>
      <c r="N23570" s="74"/>
    </row>
    <row r="23571" spans="12:14">
      <c r="L23571" s="71"/>
      <c r="N23571" s="74"/>
    </row>
    <row r="23572" spans="12:14">
      <c r="L23572" s="71"/>
      <c r="N23572" s="74"/>
    </row>
    <row r="23573" spans="12:14">
      <c r="L23573" s="71"/>
      <c r="N23573" s="74"/>
    </row>
    <row r="23574" spans="12:14">
      <c r="L23574" s="71"/>
      <c r="N23574" s="74"/>
    </row>
    <row r="23575" spans="12:14">
      <c r="L23575" s="71"/>
      <c r="N23575" s="74"/>
    </row>
    <row r="23576" spans="12:14">
      <c r="L23576" s="71"/>
      <c r="N23576" s="74"/>
    </row>
    <row r="23577" spans="12:14">
      <c r="L23577" s="71"/>
      <c r="N23577" s="74"/>
    </row>
    <row r="23578" spans="12:14">
      <c r="L23578" s="71"/>
      <c r="N23578" s="74"/>
    </row>
    <row r="23579" spans="12:14">
      <c r="L23579" s="71"/>
      <c r="N23579" s="74"/>
    </row>
    <row r="23580" spans="12:14">
      <c r="L23580" s="71"/>
      <c r="N23580" s="74"/>
    </row>
    <row r="23581" spans="12:14">
      <c r="L23581" s="71"/>
      <c r="N23581" s="74"/>
    </row>
    <row r="23582" spans="12:14">
      <c r="L23582" s="71"/>
      <c r="N23582" s="74"/>
    </row>
    <row r="23583" spans="12:14">
      <c r="L23583" s="71"/>
      <c r="N23583" s="74"/>
    </row>
    <row r="23584" spans="12:14">
      <c r="L23584" s="71"/>
      <c r="N23584" s="74"/>
    </row>
    <row r="23585" spans="12:14">
      <c r="L23585" s="71"/>
      <c r="N23585" s="74"/>
    </row>
    <row r="23586" spans="12:14">
      <c r="L23586" s="71"/>
      <c r="N23586" s="74"/>
    </row>
    <row r="23587" spans="12:14">
      <c r="L23587" s="71"/>
      <c r="N23587" s="74"/>
    </row>
    <row r="23588" spans="12:14">
      <c r="L23588" s="71"/>
      <c r="N23588" s="74"/>
    </row>
    <row r="23589" spans="12:14">
      <c r="L23589" s="71"/>
      <c r="N23589" s="74"/>
    </row>
    <row r="23590" spans="12:14">
      <c r="L23590" s="71"/>
      <c r="N23590" s="74"/>
    </row>
    <row r="23591" spans="12:14">
      <c r="L23591" s="71"/>
      <c r="N23591" s="74"/>
    </row>
    <row r="23592" spans="12:14">
      <c r="L23592" s="71"/>
      <c r="N23592" s="74"/>
    </row>
    <row r="23593" spans="12:14">
      <c r="L23593" s="71"/>
      <c r="N23593" s="74"/>
    </row>
    <row r="23594" spans="12:14">
      <c r="L23594" s="71"/>
      <c r="N23594" s="74"/>
    </row>
    <row r="23595" spans="12:14">
      <c r="L23595" s="71"/>
      <c r="N23595" s="74"/>
    </row>
    <row r="23596" spans="12:14">
      <c r="L23596" s="71"/>
      <c r="N23596" s="74"/>
    </row>
    <row r="23597" spans="12:14">
      <c r="L23597" s="71"/>
      <c r="N23597" s="74"/>
    </row>
    <row r="23598" spans="12:14">
      <c r="L23598" s="71"/>
      <c r="N23598" s="74"/>
    </row>
    <row r="23599" spans="12:14">
      <c r="L23599" s="71"/>
      <c r="N23599" s="74"/>
    </row>
    <row r="23600" spans="12:14">
      <c r="L23600" s="71"/>
      <c r="N23600" s="74"/>
    </row>
    <row r="23601" spans="12:14">
      <c r="L23601" s="71"/>
      <c r="N23601" s="74"/>
    </row>
    <row r="23602" spans="12:14">
      <c r="L23602" s="71"/>
      <c r="N23602" s="74"/>
    </row>
    <row r="23603" spans="12:14">
      <c r="L23603" s="71"/>
      <c r="N23603" s="74"/>
    </row>
    <row r="23604" spans="12:14">
      <c r="L23604" s="71"/>
      <c r="N23604" s="74"/>
    </row>
    <row r="23605" spans="12:14">
      <c r="L23605" s="71"/>
      <c r="N23605" s="74"/>
    </row>
    <row r="23606" spans="12:14">
      <c r="L23606" s="71"/>
      <c r="N23606" s="74"/>
    </row>
    <row r="23607" spans="12:14">
      <c r="L23607" s="71"/>
      <c r="N23607" s="74"/>
    </row>
    <row r="23608" spans="12:14">
      <c r="L23608" s="71"/>
      <c r="N23608" s="74"/>
    </row>
    <row r="23609" spans="12:14">
      <c r="L23609" s="71"/>
      <c r="N23609" s="74"/>
    </row>
    <row r="23610" spans="12:14">
      <c r="L23610" s="71"/>
      <c r="N23610" s="74"/>
    </row>
    <row r="23611" spans="12:14">
      <c r="L23611" s="71"/>
      <c r="N23611" s="74"/>
    </row>
    <row r="23612" spans="12:14">
      <c r="L23612" s="71"/>
      <c r="N23612" s="74"/>
    </row>
    <row r="23613" spans="12:14">
      <c r="L23613" s="71"/>
      <c r="N23613" s="74"/>
    </row>
    <row r="23614" spans="12:14">
      <c r="L23614" s="71"/>
      <c r="N23614" s="74"/>
    </row>
    <row r="23615" spans="12:14">
      <c r="L23615" s="71"/>
      <c r="N23615" s="74"/>
    </row>
    <row r="23616" spans="12:14">
      <c r="L23616" s="71"/>
      <c r="N23616" s="74"/>
    </row>
    <row r="23617" spans="12:14">
      <c r="L23617" s="71"/>
      <c r="N23617" s="74"/>
    </row>
    <row r="23618" spans="12:14">
      <c r="L23618" s="71"/>
      <c r="N23618" s="74"/>
    </row>
    <row r="23619" spans="12:14">
      <c r="L23619" s="71"/>
      <c r="N23619" s="74"/>
    </row>
    <row r="23620" spans="12:14">
      <c r="L23620" s="71"/>
      <c r="N23620" s="74"/>
    </row>
    <row r="23621" spans="12:14">
      <c r="L23621" s="71"/>
      <c r="N23621" s="74"/>
    </row>
    <row r="23622" spans="12:14">
      <c r="L23622" s="71"/>
      <c r="N23622" s="74"/>
    </row>
    <row r="23623" spans="12:14">
      <c r="L23623" s="71"/>
      <c r="N23623" s="74"/>
    </row>
    <row r="23624" spans="12:14">
      <c r="L23624" s="71"/>
      <c r="N23624" s="74"/>
    </row>
    <row r="23625" spans="12:14">
      <c r="L23625" s="71"/>
      <c r="N23625" s="74"/>
    </row>
    <row r="23626" spans="12:14">
      <c r="L23626" s="71"/>
      <c r="N23626" s="74"/>
    </row>
    <row r="23627" spans="12:14">
      <c r="L23627" s="71"/>
      <c r="N23627" s="74"/>
    </row>
    <row r="23628" spans="12:14">
      <c r="L23628" s="71"/>
      <c r="N23628" s="74"/>
    </row>
    <row r="23629" spans="12:14">
      <c r="L23629" s="71"/>
      <c r="N23629" s="74"/>
    </row>
    <row r="23630" spans="12:14">
      <c r="L23630" s="71"/>
      <c r="N23630" s="74"/>
    </row>
    <row r="23631" spans="12:14">
      <c r="L23631" s="71"/>
      <c r="N23631" s="74"/>
    </row>
    <row r="23632" spans="12:14">
      <c r="L23632" s="71"/>
      <c r="N23632" s="74"/>
    </row>
    <row r="23633" spans="12:14">
      <c r="L23633" s="71"/>
      <c r="N23633" s="74"/>
    </row>
    <row r="23634" spans="12:14">
      <c r="L23634" s="71"/>
      <c r="N23634" s="74"/>
    </row>
    <row r="23635" spans="12:14">
      <c r="L23635" s="71"/>
      <c r="N23635" s="74"/>
    </row>
    <row r="23636" spans="12:14">
      <c r="L23636" s="71"/>
      <c r="N23636" s="74"/>
    </row>
    <row r="23637" spans="12:14">
      <c r="L23637" s="71"/>
      <c r="N23637" s="74"/>
    </row>
    <row r="23638" spans="12:14">
      <c r="L23638" s="71"/>
      <c r="N23638" s="74"/>
    </row>
    <row r="23639" spans="12:14">
      <c r="L23639" s="71"/>
      <c r="N23639" s="74"/>
    </row>
    <row r="23640" spans="12:14">
      <c r="L23640" s="71"/>
      <c r="N23640" s="74"/>
    </row>
    <row r="23641" spans="12:14">
      <c r="L23641" s="71"/>
      <c r="N23641" s="74"/>
    </row>
    <row r="23642" spans="12:14">
      <c r="L23642" s="71"/>
      <c r="N23642" s="74"/>
    </row>
    <row r="23643" spans="12:14">
      <c r="L23643" s="71"/>
      <c r="N23643" s="74"/>
    </row>
    <row r="23644" spans="12:14">
      <c r="L23644" s="71"/>
      <c r="N23644" s="74"/>
    </row>
    <row r="23645" spans="12:14">
      <c r="L23645" s="71"/>
      <c r="N23645" s="74"/>
    </row>
    <row r="23646" spans="12:14">
      <c r="L23646" s="71"/>
      <c r="N23646" s="74"/>
    </row>
    <row r="23647" spans="12:14">
      <c r="L23647" s="71"/>
      <c r="N23647" s="74"/>
    </row>
    <row r="23648" spans="12:14">
      <c r="L23648" s="71"/>
      <c r="N23648" s="74"/>
    </row>
    <row r="23649" spans="12:14">
      <c r="L23649" s="71"/>
      <c r="N23649" s="74"/>
    </row>
    <row r="23650" spans="12:14">
      <c r="L23650" s="71"/>
      <c r="N23650" s="74"/>
    </row>
    <row r="23651" spans="12:14">
      <c r="L23651" s="71"/>
      <c r="N23651" s="74"/>
    </row>
    <row r="23652" spans="12:14">
      <c r="L23652" s="71"/>
      <c r="N23652" s="74"/>
    </row>
    <row r="23653" spans="12:14">
      <c r="L23653" s="71"/>
      <c r="N23653" s="74"/>
    </row>
    <row r="23654" spans="12:14">
      <c r="L23654" s="71"/>
      <c r="N23654" s="74"/>
    </row>
    <row r="23655" spans="12:14">
      <c r="L23655" s="71"/>
      <c r="N23655" s="74"/>
    </row>
    <row r="23656" spans="12:14">
      <c r="L23656" s="71"/>
      <c r="N23656" s="74"/>
    </row>
    <row r="23657" spans="12:14">
      <c r="L23657" s="71"/>
      <c r="N23657" s="74"/>
    </row>
    <row r="23658" spans="12:14">
      <c r="L23658" s="71"/>
      <c r="N23658" s="74"/>
    </row>
    <row r="23659" spans="12:14">
      <c r="L23659" s="71"/>
      <c r="N23659" s="74"/>
    </row>
    <row r="23660" spans="12:14">
      <c r="L23660" s="71"/>
      <c r="N23660" s="74"/>
    </row>
    <row r="23661" spans="12:14">
      <c r="L23661" s="71"/>
      <c r="N23661" s="74"/>
    </row>
    <row r="23662" spans="12:14">
      <c r="L23662" s="71"/>
      <c r="N23662" s="74"/>
    </row>
    <row r="23663" spans="12:14">
      <c r="L23663" s="71"/>
      <c r="N23663" s="74"/>
    </row>
    <row r="23664" spans="12:14">
      <c r="L23664" s="71"/>
      <c r="N23664" s="74"/>
    </row>
    <row r="23665" spans="12:14">
      <c r="L23665" s="71"/>
      <c r="N23665" s="74"/>
    </row>
    <row r="23666" spans="12:14">
      <c r="L23666" s="71"/>
      <c r="N23666" s="74"/>
    </row>
    <row r="23667" spans="12:14">
      <c r="L23667" s="71"/>
      <c r="N23667" s="74"/>
    </row>
    <row r="23668" spans="12:14">
      <c r="L23668" s="71"/>
      <c r="N23668" s="74"/>
    </row>
    <row r="23669" spans="12:14">
      <c r="L23669" s="71"/>
      <c r="N23669" s="74"/>
    </row>
    <row r="23670" spans="12:14">
      <c r="L23670" s="71"/>
      <c r="N23670" s="74"/>
    </row>
    <row r="23671" spans="12:14">
      <c r="L23671" s="71"/>
      <c r="N23671" s="74"/>
    </row>
    <row r="23672" spans="12:14">
      <c r="L23672" s="71"/>
      <c r="N23672" s="74"/>
    </row>
    <row r="23673" spans="12:14">
      <c r="L23673" s="71"/>
      <c r="N23673" s="74"/>
    </row>
    <row r="23674" spans="12:14">
      <c r="L23674" s="71"/>
      <c r="N23674" s="74"/>
    </row>
    <row r="23675" spans="12:14">
      <c r="L23675" s="71"/>
      <c r="N23675" s="74"/>
    </row>
    <row r="23676" spans="12:14">
      <c r="L23676" s="71"/>
      <c r="N23676" s="74"/>
    </row>
    <row r="23677" spans="12:14">
      <c r="L23677" s="71"/>
      <c r="N23677" s="74"/>
    </row>
    <row r="23678" spans="12:14">
      <c r="L23678" s="71"/>
      <c r="N23678" s="74"/>
    </row>
    <row r="23679" spans="12:14">
      <c r="L23679" s="71"/>
      <c r="N23679" s="74"/>
    </row>
    <row r="23680" spans="12:14">
      <c r="L23680" s="71"/>
      <c r="N23680" s="74"/>
    </row>
    <row r="23681" spans="12:14">
      <c r="L23681" s="71"/>
      <c r="N23681" s="74"/>
    </row>
    <row r="23682" spans="12:14">
      <c r="L23682" s="71"/>
      <c r="N23682" s="74"/>
    </row>
    <row r="23683" spans="12:14">
      <c r="L23683" s="71"/>
      <c r="N23683" s="74"/>
    </row>
    <row r="23684" spans="12:14">
      <c r="L23684" s="71"/>
      <c r="N23684" s="74"/>
    </row>
    <row r="23685" spans="12:14">
      <c r="L23685" s="71"/>
      <c r="N23685" s="74"/>
    </row>
    <row r="23686" spans="12:14">
      <c r="L23686" s="71"/>
      <c r="N23686" s="74"/>
    </row>
    <row r="23687" spans="12:14">
      <c r="L23687" s="71"/>
      <c r="N23687" s="74"/>
    </row>
    <row r="23688" spans="12:14">
      <c r="L23688" s="71"/>
      <c r="N23688" s="74"/>
    </row>
    <row r="23689" spans="12:14">
      <c r="L23689" s="71"/>
      <c r="N23689" s="74"/>
    </row>
    <row r="23690" spans="12:14">
      <c r="L23690" s="71"/>
      <c r="N23690" s="74"/>
    </row>
    <row r="23691" spans="12:14">
      <c r="L23691" s="71"/>
      <c r="N23691" s="74"/>
    </row>
    <row r="23692" spans="12:14">
      <c r="L23692" s="71"/>
      <c r="N23692" s="74"/>
    </row>
    <row r="23693" spans="12:14">
      <c r="L23693" s="71"/>
      <c r="N23693" s="74"/>
    </row>
    <row r="23694" spans="12:14">
      <c r="L23694" s="71"/>
      <c r="N23694" s="74"/>
    </row>
    <row r="23695" spans="12:14">
      <c r="L23695" s="71"/>
      <c r="N23695" s="74"/>
    </row>
    <row r="23696" spans="12:14">
      <c r="L23696" s="71"/>
      <c r="N23696" s="74"/>
    </row>
    <row r="23697" spans="12:14">
      <c r="L23697" s="71"/>
      <c r="N23697" s="74"/>
    </row>
    <row r="23698" spans="12:14">
      <c r="L23698" s="71"/>
      <c r="N23698" s="74"/>
    </row>
    <row r="23699" spans="12:14">
      <c r="L23699" s="71"/>
      <c r="N23699" s="74"/>
    </row>
    <row r="23700" spans="12:14">
      <c r="L23700" s="71"/>
      <c r="N23700" s="74"/>
    </row>
    <row r="23701" spans="12:14">
      <c r="L23701" s="71"/>
      <c r="N23701" s="74"/>
    </row>
    <row r="23702" spans="12:14">
      <c r="L23702" s="71"/>
      <c r="N23702" s="74"/>
    </row>
    <row r="23703" spans="12:14">
      <c r="L23703" s="71"/>
      <c r="N23703" s="74"/>
    </row>
    <row r="23704" spans="12:14">
      <c r="L23704" s="71"/>
      <c r="N23704" s="74"/>
    </row>
    <row r="23705" spans="12:14">
      <c r="L23705" s="71"/>
      <c r="N23705" s="74"/>
    </row>
    <row r="23706" spans="12:14">
      <c r="L23706" s="71"/>
      <c r="N23706" s="74"/>
    </row>
    <row r="23707" spans="12:14">
      <c r="L23707" s="71"/>
      <c r="N23707" s="74"/>
    </row>
    <row r="23708" spans="12:14">
      <c r="L23708" s="71"/>
      <c r="N23708" s="74"/>
    </row>
    <row r="23709" spans="12:14">
      <c r="L23709" s="71"/>
      <c r="N23709" s="74"/>
    </row>
    <row r="23710" spans="12:14">
      <c r="L23710" s="71"/>
      <c r="N23710" s="74"/>
    </row>
    <row r="23711" spans="12:14">
      <c r="L23711" s="71"/>
      <c r="N23711" s="74"/>
    </row>
    <row r="23712" spans="12:14">
      <c r="L23712" s="71"/>
      <c r="N23712" s="74"/>
    </row>
    <row r="23713" spans="12:14">
      <c r="L23713" s="71"/>
      <c r="N23713" s="74"/>
    </row>
    <row r="23714" spans="12:14">
      <c r="L23714" s="71"/>
      <c r="N23714" s="74"/>
    </row>
    <row r="23715" spans="12:14">
      <c r="L23715" s="71"/>
      <c r="N23715" s="74"/>
    </row>
    <row r="23716" spans="12:14">
      <c r="L23716" s="71"/>
      <c r="N23716" s="74"/>
    </row>
    <row r="23717" spans="12:14">
      <c r="L23717" s="71"/>
      <c r="N23717" s="74"/>
    </row>
    <row r="23718" spans="12:14">
      <c r="L23718" s="71"/>
      <c r="N23718" s="74"/>
    </row>
    <row r="23719" spans="12:14">
      <c r="L23719" s="71"/>
      <c r="N23719" s="74"/>
    </row>
    <row r="23720" spans="12:14">
      <c r="L23720" s="71"/>
      <c r="N23720" s="74"/>
    </row>
    <row r="23721" spans="12:14">
      <c r="L23721" s="71"/>
      <c r="N23721" s="74"/>
    </row>
    <row r="23722" spans="12:14">
      <c r="L23722" s="71"/>
      <c r="N23722" s="74"/>
    </row>
    <row r="23723" spans="12:14">
      <c r="L23723" s="71"/>
      <c r="N23723" s="74"/>
    </row>
    <row r="23724" spans="12:14">
      <c r="L23724" s="71"/>
      <c r="N23724" s="74"/>
    </row>
    <row r="23725" spans="12:14">
      <c r="L23725" s="71"/>
      <c r="N23725" s="74"/>
    </row>
    <row r="23726" spans="12:14">
      <c r="L23726" s="71"/>
      <c r="N23726" s="74"/>
    </row>
    <row r="23727" spans="12:14">
      <c r="L23727" s="71"/>
      <c r="N23727" s="74"/>
    </row>
    <row r="23728" spans="12:14">
      <c r="L23728" s="71"/>
      <c r="N23728" s="74"/>
    </row>
    <row r="23729" spans="12:14">
      <c r="L23729" s="71"/>
      <c r="N23729" s="74"/>
    </row>
    <row r="23730" spans="12:14">
      <c r="L23730" s="71"/>
      <c r="N23730" s="74"/>
    </row>
    <row r="23731" spans="12:14">
      <c r="L23731" s="71"/>
      <c r="N23731" s="74"/>
    </row>
    <row r="23732" spans="12:14">
      <c r="L23732" s="71"/>
      <c r="N23732" s="74"/>
    </row>
    <row r="23733" spans="12:14">
      <c r="L23733" s="71"/>
      <c r="N23733" s="74"/>
    </row>
    <row r="23734" spans="12:14">
      <c r="L23734" s="71"/>
      <c r="N23734" s="74"/>
    </row>
    <row r="23735" spans="12:14">
      <c r="L23735" s="71"/>
      <c r="N23735" s="74"/>
    </row>
    <row r="23736" spans="12:14">
      <c r="L23736" s="71"/>
      <c r="N23736" s="74"/>
    </row>
    <row r="23737" spans="12:14">
      <c r="L23737" s="71"/>
      <c r="N23737" s="74"/>
    </row>
    <row r="23738" spans="12:14">
      <c r="L23738" s="71"/>
      <c r="N23738" s="74"/>
    </row>
    <row r="23739" spans="12:14">
      <c r="L23739" s="71"/>
      <c r="N23739" s="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803E-ABFA-494A-9A8F-BBDA985AFC67}">
  <dimension ref="A1:AQ511"/>
  <sheetViews>
    <sheetView topLeftCell="F1" workbookViewId="0">
      <selection activeCell="S3" sqref="S3"/>
    </sheetView>
  </sheetViews>
  <sheetFormatPr defaultRowHeight="14.4"/>
  <cols>
    <col min="1" max="1" width="10.5546875" bestFit="1" customWidth="1"/>
    <col min="2" max="2" width="10.5546875" customWidth="1"/>
    <col min="16" max="16" width="10.5546875" bestFit="1" customWidth="1"/>
    <col min="17" max="17" width="10.5546875" customWidth="1"/>
    <col min="38" max="38" width="12.6640625" bestFit="1" customWidth="1"/>
  </cols>
  <sheetData>
    <row r="1" spans="1:43">
      <c r="A1" t="s">
        <v>525</v>
      </c>
      <c r="B1" t="s">
        <v>857</v>
      </c>
      <c r="C1" s="105" t="s">
        <v>908</v>
      </c>
      <c r="D1" s="105" t="s">
        <v>130</v>
      </c>
      <c r="E1" s="105" t="s">
        <v>915</v>
      </c>
      <c r="F1" s="105" t="s">
        <v>916</v>
      </c>
      <c r="G1" s="107" t="s">
        <v>917</v>
      </c>
      <c r="H1" s="105" t="s">
        <v>919</v>
      </c>
      <c r="I1" s="105" t="s">
        <v>70</v>
      </c>
      <c r="J1" s="105" t="s">
        <v>119</v>
      </c>
      <c r="K1" s="105" t="s">
        <v>138</v>
      </c>
      <c r="L1" s="105" t="s">
        <v>920</v>
      </c>
      <c r="M1" s="105" t="s">
        <v>922</v>
      </c>
      <c r="P1" t="s">
        <v>525</v>
      </c>
      <c r="Q1" t="s">
        <v>857</v>
      </c>
      <c r="R1" s="105" t="s">
        <v>908</v>
      </c>
      <c r="S1" s="105" t="s">
        <v>130</v>
      </c>
      <c r="T1" s="105" t="s">
        <v>915</v>
      </c>
      <c r="U1" s="105" t="s">
        <v>916</v>
      </c>
      <c r="V1" s="107" t="s">
        <v>917</v>
      </c>
      <c r="W1" s="105" t="s">
        <v>919</v>
      </c>
      <c r="X1" s="105" t="s">
        <v>70</v>
      </c>
      <c r="Y1" s="105" t="s">
        <v>119</v>
      </c>
      <c r="Z1" s="105" t="s">
        <v>138</v>
      </c>
      <c r="AA1" s="105" t="s">
        <v>920</v>
      </c>
      <c r="AB1" s="105" t="s">
        <v>924</v>
      </c>
      <c r="AF1" s="105" t="s">
        <v>908</v>
      </c>
      <c r="AG1" s="105" t="s">
        <v>130</v>
      </c>
      <c r="AH1" s="105" t="s">
        <v>915</v>
      </c>
      <c r="AI1" s="105" t="s">
        <v>916</v>
      </c>
      <c r="AJ1" s="107" t="s">
        <v>917</v>
      </c>
      <c r="AK1" s="105" t="s">
        <v>919</v>
      </c>
      <c r="AL1" s="105" t="s">
        <v>70</v>
      </c>
      <c r="AM1" s="105" t="s">
        <v>119</v>
      </c>
      <c r="AN1" s="105" t="s">
        <v>138</v>
      </c>
      <c r="AO1" s="105" t="s">
        <v>920</v>
      </c>
      <c r="AP1" s="105" t="s">
        <v>924</v>
      </c>
    </row>
    <row r="2" spans="1:43">
      <c r="A2" s="71">
        <v>44564</v>
      </c>
      <c r="B2">
        <v>15832.799805000001</v>
      </c>
      <c r="C2" s="105">
        <v>179.953857</v>
      </c>
      <c r="D2" s="105">
        <v>170.404495</v>
      </c>
      <c r="E2" s="105">
        <v>18.75</v>
      </c>
      <c r="F2" s="105">
        <v>34.25</v>
      </c>
      <c r="G2" s="105">
        <v>59.950001</v>
      </c>
      <c r="H2">
        <v>21.41</v>
      </c>
      <c r="I2">
        <v>300.79510499999998</v>
      </c>
      <c r="J2">
        <v>328.72766100000001</v>
      </c>
      <c r="K2">
        <v>399.92666600000001</v>
      </c>
      <c r="L2">
        <v>373.33569299999999</v>
      </c>
      <c r="M2">
        <v>35.545994</v>
      </c>
      <c r="P2" s="71">
        <v>44564</v>
      </c>
      <c r="Q2" s="71"/>
      <c r="AE2" t="s">
        <v>913</v>
      </c>
      <c r="AF2">
        <v>3.0223449883093844E-4</v>
      </c>
      <c r="AG2">
        <v>1.2948865546916465E-4</v>
      </c>
      <c r="AH2">
        <v>-1.8574237025564065E-4</v>
      </c>
      <c r="AI2">
        <v>-6.5731393234059535E-3</v>
      </c>
      <c r="AJ2">
        <v>-3.5634747996128802E-4</v>
      </c>
      <c r="AK2">
        <v>5.5764503693351739E-4</v>
      </c>
      <c r="AL2">
        <v>1.6213576500897276E-3</v>
      </c>
      <c r="AM2">
        <v>4.5563368556811085E-4</v>
      </c>
      <c r="AN2">
        <v>-2.300182036568445E-4</v>
      </c>
      <c r="AO2">
        <v>2.0880161568678408E-4</v>
      </c>
      <c r="AP2">
        <v>-9.6640498572394724E-5</v>
      </c>
    </row>
    <row r="3" spans="1:43">
      <c r="A3" s="71">
        <v>44565</v>
      </c>
      <c r="B3">
        <v>15622.719727</v>
      </c>
      <c r="C3" s="105">
        <v>177.66999799999999</v>
      </c>
      <c r="D3" s="105">
        <v>167.52200300000001</v>
      </c>
      <c r="E3" s="105">
        <v>19.02</v>
      </c>
      <c r="F3" s="105">
        <v>33.060001</v>
      </c>
      <c r="G3" s="105">
        <v>58.630001</v>
      </c>
      <c r="H3">
        <v>21.73</v>
      </c>
      <c r="I3">
        <v>292.49655200000001</v>
      </c>
      <c r="J3">
        <v>323.09094199999998</v>
      </c>
      <c r="K3">
        <v>383.19665500000002</v>
      </c>
      <c r="L3">
        <v>384.80972300000002</v>
      </c>
      <c r="M3">
        <v>36.649208000000002</v>
      </c>
      <c r="P3" s="71">
        <v>44565</v>
      </c>
      <c r="Q3">
        <f t="shared" ref="Q3:AB3" si="0">(B3-B2)/B2</f>
        <v>-1.3268662560468778E-2</v>
      </c>
      <c r="R3">
        <f t="shared" si="0"/>
        <v>-1.2691358985431509E-2</v>
      </c>
      <c r="S3">
        <f t="shared" si="0"/>
        <v>-1.6915586645762985E-2</v>
      </c>
      <c r="T3">
        <f t="shared" si="0"/>
        <v>1.4399999999999977E-2</v>
      </c>
      <c r="U3">
        <f t="shared" si="0"/>
        <v>-3.4744496350364973E-2</v>
      </c>
      <c r="V3">
        <f t="shared" si="0"/>
        <v>-2.2018348256574678E-2</v>
      </c>
      <c r="W3">
        <f t="shared" si="0"/>
        <v>1.494628678187764E-2</v>
      </c>
      <c r="X3">
        <f t="shared" si="0"/>
        <v>-2.7588723559846397E-2</v>
      </c>
      <c r="Y3">
        <f t="shared" si="0"/>
        <v>-1.7147078474786543E-2</v>
      </c>
      <c r="Z3">
        <f t="shared" si="0"/>
        <v>-4.1832696897485679E-2</v>
      </c>
      <c r="AA3">
        <f t="shared" si="0"/>
        <v>3.0733814674398216E-2</v>
      </c>
      <c r="AB3">
        <f t="shared" si="0"/>
        <v>3.1036239976859312E-2</v>
      </c>
      <c r="AE3" t="s">
        <v>909</v>
      </c>
      <c r="AF3" s="105">
        <v>1.8315882229296528E-2</v>
      </c>
      <c r="AG3" s="105">
        <v>2.6819404667207995E-2</v>
      </c>
      <c r="AH3" s="105">
        <v>2.954555333237684E-2</v>
      </c>
      <c r="AI3" s="105">
        <v>0.10326858040141956</v>
      </c>
      <c r="AJ3" s="107">
        <v>4.905148098448945E-2</v>
      </c>
      <c r="AK3" s="105">
        <v>4.0934341526514907E-2</v>
      </c>
      <c r="AL3" s="105">
        <v>3.5657081394947381E-2</v>
      </c>
      <c r="AM3" s="105">
        <v>1.9355444029531047E-2</v>
      </c>
      <c r="AN3" s="105">
        <v>3.7905407524145951E-2</v>
      </c>
      <c r="AO3" s="105">
        <v>1.6940186427798445E-2</v>
      </c>
      <c r="AP3" s="105">
        <v>2.1821357400378525E-2</v>
      </c>
    </row>
    <row r="4" spans="1:43">
      <c r="A4" s="71">
        <v>44566</v>
      </c>
      <c r="B4">
        <v>15100.169921999999</v>
      </c>
      <c r="C4" s="105">
        <v>172.943985</v>
      </c>
      <c r="D4" s="105">
        <v>164.35699500000001</v>
      </c>
      <c r="E4" s="105">
        <v>18.68</v>
      </c>
      <c r="F4" s="105">
        <v>29.08</v>
      </c>
      <c r="G4" s="105">
        <v>54.34</v>
      </c>
      <c r="H4">
        <v>21.17</v>
      </c>
      <c r="I4">
        <v>275.659851</v>
      </c>
      <c r="J4">
        <v>310.68817100000001</v>
      </c>
      <c r="K4">
        <v>362.70666499999999</v>
      </c>
      <c r="L4">
        <v>376.45214800000002</v>
      </c>
      <c r="M4">
        <v>36.340682999999999</v>
      </c>
      <c r="P4" s="71">
        <v>44566</v>
      </c>
      <c r="Q4">
        <f t="shared" ref="Q4:R67" si="1">(B4-B3)/B3</f>
        <v>-3.3448068846610793E-2</v>
      </c>
      <c r="R4">
        <f t="shared" si="1"/>
        <v>-2.6599949643720911E-2</v>
      </c>
      <c r="S4">
        <f t="shared" ref="S4:S67" si="2">(D4-D3)/D3</f>
        <v>-1.889308833061171E-2</v>
      </c>
      <c r="T4">
        <f t="shared" ref="T4:T67" si="3">(E4-E3)/E3</f>
        <v>-1.787592008412197E-2</v>
      </c>
      <c r="U4">
        <f t="shared" ref="U4:U67" si="4">(F4-F3)/F3</f>
        <v>-0.12038720144019359</v>
      </c>
      <c r="V4">
        <f t="shared" ref="V4:V67" si="5">(G4-G3)/G3</f>
        <v>-7.3170747515422976E-2</v>
      </c>
      <c r="W4">
        <f t="shared" ref="W4:W67" si="6">(H4-H3)/H3</f>
        <v>-2.577082374597325E-2</v>
      </c>
      <c r="X4">
        <f t="shared" ref="X4:X67" si="7">(I4-I3)/I3</f>
        <v>-5.7562049483578202E-2</v>
      </c>
      <c r="Y4">
        <f t="shared" ref="Y4:Y67" si="8">(J4-J3)/J3</f>
        <v>-3.8387863563194458E-2</v>
      </c>
      <c r="Z4">
        <f t="shared" ref="Z4:Z67" si="9">(K4-K3)/K3</f>
        <v>-5.3471213103360817E-2</v>
      </c>
      <c r="AA4">
        <f t="shared" ref="AA4:AA67" si="10">(L4-L3)/L3</f>
        <v>-2.1718720969012513E-2</v>
      </c>
      <c r="AB4">
        <f t="shared" ref="AB4:AB67" si="11">(M4-M3)/M3</f>
        <v>-8.4183265297302756E-3</v>
      </c>
      <c r="AE4" t="s">
        <v>914</v>
      </c>
      <c r="AF4">
        <v>3.3547154183746037E-4</v>
      </c>
      <c r="AG4">
        <v>7.1928046670345798E-4</v>
      </c>
      <c r="AH4">
        <v>8.7293972171632428E-4</v>
      </c>
      <c r="AI4">
        <v>1.0664399698124456E-2</v>
      </c>
      <c r="AJ4">
        <v>2.4060477867717304E-3</v>
      </c>
      <c r="AK4">
        <v>1.6756203162093626E-3</v>
      </c>
      <c r="AL4">
        <v>1.2714274536059025E-3</v>
      </c>
      <c r="AM4">
        <v>3.7463321358030912E-4</v>
      </c>
      <c r="AN4">
        <v>1.4368199195715803E-3</v>
      </c>
      <c r="AO4">
        <v>2.8696991620856663E-4</v>
      </c>
      <c r="AP4">
        <v>4.7617163879505456E-4</v>
      </c>
    </row>
    <row r="5" spans="1:43">
      <c r="A5" s="71">
        <v>44567</v>
      </c>
      <c r="B5">
        <v>15080.860352</v>
      </c>
      <c r="C5" s="105">
        <v>170.056961</v>
      </c>
      <c r="D5" s="105">
        <v>163.253998</v>
      </c>
      <c r="E5" s="105">
        <v>18.57</v>
      </c>
      <c r="F5" s="105">
        <v>29.76</v>
      </c>
      <c r="G5" s="105">
        <v>53.32</v>
      </c>
      <c r="H5">
        <v>21.07</v>
      </c>
      <c r="I5">
        <v>281.391907</v>
      </c>
      <c r="J5">
        <v>308.23315400000001</v>
      </c>
      <c r="K5">
        <v>354.89999399999999</v>
      </c>
      <c r="L5">
        <v>374.84667999999999</v>
      </c>
      <c r="M5">
        <v>36.163048000000003</v>
      </c>
      <c r="P5" s="71">
        <v>44567</v>
      </c>
      <c r="Q5">
        <f t="shared" si="1"/>
        <v>-1.278765080111225E-3</v>
      </c>
      <c r="R5">
        <f t="shared" si="1"/>
        <v>-1.6693405092984278E-2</v>
      </c>
      <c r="S5">
        <f t="shared" si="2"/>
        <v>-6.7109830037961945E-3</v>
      </c>
      <c r="T5">
        <f t="shared" si="3"/>
        <v>-5.8886509635974003E-3</v>
      </c>
      <c r="U5">
        <f t="shared" si="4"/>
        <v>2.3383768913342616E-2</v>
      </c>
      <c r="V5">
        <f t="shared" si="5"/>
        <v>-1.8770702981229355E-2</v>
      </c>
      <c r="W5">
        <f t="shared" si="6"/>
        <v>-4.7236655644781016E-3</v>
      </c>
      <c r="X5">
        <f t="shared" si="7"/>
        <v>2.0793945796626002E-2</v>
      </c>
      <c r="Y5">
        <f t="shared" si="8"/>
        <v>-7.9018682690690459E-3</v>
      </c>
      <c r="Z5">
        <f t="shared" si="9"/>
        <v>-2.1523373440077244E-2</v>
      </c>
      <c r="AA5">
        <f t="shared" si="10"/>
        <v>-4.2647332696320013E-3</v>
      </c>
      <c r="AB5">
        <f t="shared" si="11"/>
        <v>-4.8880479213886845E-3</v>
      </c>
      <c r="AE5" t="s">
        <v>910</v>
      </c>
      <c r="AF5">
        <v>1.616357085071338E-4</v>
      </c>
      <c r="AG5">
        <v>3.4893193916445912E-4</v>
      </c>
      <c r="AH5">
        <v>4.3189539862876E-4</v>
      </c>
      <c r="AI5">
        <v>6.0273221493481847E-3</v>
      </c>
      <c r="AJ5">
        <v>1.058441850503947E-3</v>
      </c>
      <c r="AK5">
        <v>8.3461944884352906E-4</v>
      </c>
      <c r="AL5">
        <v>5.2189030010142896E-4</v>
      </c>
      <c r="AM5">
        <v>1.7630590856166078E-4</v>
      </c>
      <c r="AN5">
        <v>7.5134880751966452E-4</v>
      </c>
      <c r="AO5">
        <v>1.3971622844567084E-4</v>
      </c>
      <c r="AP5">
        <v>2.2867391097066109E-4</v>
      </c>
    </row>
    <row r="6" spans="1:43">
      <c r="A6" s="71">
        <v>44568</v>
      </c>
      <c r="B6">
        <v>14935.900390999999</v>
      </c>
      <c r="C6" s="105">
        <v>170.22503699999999</v>
      </c>
      <c r="D6" s="105">
        <v>162.554001</v>
      </c>
      <c r="E6" s="105">
        <v>19.280000999999999</v>
      </c>
      <c r="F6" s="105">
        <v>29.389999</v>
      </c>
      <c r="G6" s="105">
        <v>53.400002000000001</v>
      </c>
      <c r="H6">
        <v>21.9</v>
      </c>
      <c r="I6">
        <v>272.09472699999998</v>
      </c>
      <c r="J6">
        <v>308.39025900000001</v>
      </c>
      <c r="K6">
        <v>342.32000699999998</v>
      </c>
      <c r="L6">
        <v>375.39443999999997</v>
      </c>
      <c r="M6">
        <v>36.134995000000004</v>
      </c>
      <c r="P6" s="71">
        <v>44568</v>
      </c>
      <c r="Q6">
        <f t="shared" si="1"/>
        <v>-9.6121811101298419E-3</v>
      </c>
      <c r="R6">
        <f t="shared" si="1"/>
        <v>9.8835119133985363E-4</v>
      </c>
      <c r="S6">
        <f t="shared" si="2"/>
        <v>-4.2877786061937435E-3</v>
      </c>
      <c r="T6">
        <f t="shared" si="3"/>
        <v>3.8233764135702654E-2</v>
      </c>
      <c r="U6">
        <f t="shared" si="4"/>
        <v>-1.2432829301075336E-2</v>
      </c>
      <c r="V6">
        <f t="shared" si="5"/>
        <v>1.5004126031507943E-3</v>
      </c>
      <c r="W6">
        <f t="shared" si="6"/>
        <v>3.9392501186521038E-2</v>
      </c>
      <c r="X6">
        <f t="shared" si="7"/>
        <v>-3.3039969411771411E-2</v>
      </c>
      <c r="Y6">
        <f t="shared" si="8"/>
        <v>5.0969533277397331E-4</v>
      </c>
      <c r="Z6">
        <f t="shared" si="9"/>
        <v>-3.5446568646603067E-2</v>
      </c>
      <c r="AA6">
        <f t="shared" si="10"/>
        <v>1.4612907869424973E-3</v>
      </c>
      <c r="AB6">
        <f t="shared" si="11"/>
        <v>-7.7573660273326192E-4</v>
      </c>
      <c r="AE6" t="s">
        <v>918</v>
      </c>
      <c r="AF6">
        <v>3.232714170142676E-4</v>
      </c>
      <c r="AG6">
        <v>6.9786387832891823E-4</v>
      </c>
      <c r="AH6">
        <v>8.6379079725752001E-4</v>
      </c>
      <c r="AI6">
        <v>1.2054644298696369E-2</v>
      </c>
      <c r="AJ6">
        <v>2.1168837010078941E-3</v>
      </c>
      <c r="AK6">
        <v>1.6692388976870581E-3</v>
      </c>
      <c r="AL6">
        <v>1.0437806002028579E-3</v>
      </c>
      <c r="AM6">
        <v>3.5261181712332155E-4</v>
      </c>
      <c r="AN6">
        <v>1.502697615039329E-3</v>
      </c>
      <c r="AO6">
        <v>2.7943245689134169E-4</v>
      </c>
      <c r="AP6">
        <v>4.5734782194132217E-4</v>
      </c>
    </row>
    <row r="7" spans="1:43">
      <c r="A7" s="71">
        <v>44571</v>
      </c>
      <c r="B7">
        <v>14942.830078000001</v>
      </c>
      <c r="C7" s="105">
        <v>170.244812</v>
      </c>
      <c r="D7" s="105">
        <v>161.48599200000001</v>
      </c>
      <c r="E7" s="105">
        <v>18.790001</v>
      </c>
      <c r="F7" s="105">
        <v>28.83</v>
      </c>
      <c r="G7" s="105">
        <v>52.529998999999997</v>
      </c>
      <c r="H7">
        <v>21.4</v>
      </c>
      <c r="I7">
        <v>273.62261999999998</v>
      </c>
      <c r="J7">
        <v>308.61608899999999</v>
      </c>
      <c r="K7">
        <v>352.70666499999999</v>
      </c>
      <c r="L7">
        <v>376.96209700000003</v>
      </c>
      <c r="M7">
        <v>36.424824000000001</v>
      </c>
      <c r="P7" s="71">
        <v>44571</v>
      </c>
      <c r="Q7">
        <f t="shared" si="1"/>
        <v>4.6396178459902598E-4</v>
      </c>
      <c r="R7">
        <f t="shared" si="1"/>
        <v>1.1616975004687395E-4</v>
      </c>
      <c r="S7">
        <f t="shared" si="2"/>
        <v>-6.5701797152319203E-3</v>
      </c>
      <c r="T7">
        <f t="shared" si="3"/>
        <v>-2.5414936441133924E-2</v>
      </c>
      <c r="U7">
        <f t="shared" si="4"/>
        <v>-1.9054066657164612E-2</v>
      </c>
      <c r="V7">
        <f t="shared" si="5"/>
        <v>-1.6292190401041635E-2</v>
      </c>
      <c r="W7">
        <f t="shared" si="6"/>
        <v>-2.2831050228310504E-2</v>
      </c>
      <c r="X7">
        <f t="shared" si="7"/>
        <v>5.6152980869783858E-3</v>
      </c>
      <c r="Y7">
        <f t="shared" si="8"/>
        <v>7.3228642413109923E-4</v>
      </c>
      <c r="Z7">
        <f t="shared" si="9"/>
        <v>3.0341954275550163E-2</v>
      </c>
      <c r="AA7">
        <f t="shared" si="10"/>
        <v>4.1760261553156035E-3</v>
      </c>
      <c r="AB7">
        <f t="shared" si="11"/>
        <v>8.0207289360354813E-3</v>
      </c>
      <c r="AE7" t="s">
        <v>911</v>
      </c>
      <c r="AF7">
        <v>-3.0060808668272248E-2</v>
      </c>
      <c r="AG7">
        <v>-4.0989142054836156E-2</v>
      </c>
      <c r="AH7">
        <v>-4.5368345401309677E-2</v>
      </c>
      <c r="AI7">
        <v>-9.9015850464545432E-2</v>
      </c>
      <c r="AJ7">
        <v>-7.022556191051961E-2</v>
      </c>
      <c r="AK7">
        <v>-6.0621192084027511E-2</v>
      </c>
      <c r="AL7">
        <v>-5.4901429591830642E-2</v>
      </c>
      <c r="AM7">
        <v>-3.0911861333036032E-2</v>
      </c>
      <c r="AN7">
        <v>-6.6311581148730897E-2</v>
      </c>
      <c r="AO7">
        <v>-2.522036233186517E-2</v>
      </c>
      <c r="AP7">
        <v>-3.3772954732805067E-2</v>
      </c>
    </row>
    <row r="8" spans="1:43">
      <c r="A8" s="71">
        <v>44572</v>
      </c>
      <c r="B8">
        <v>15153.450194999999</v>
      </c>
      <c r="C8" s="105">
        <v>173.10218800000001</v>
      </c>
      <c r="D8" s="105">
        <v>165.36199999999999</v>
      </c>
      <c r="E8" s="105">
        <v>19.02</v>
      </c>
      <c r="F8" s="105">
        <v>29.08</v>
      </c>
      <c r="G8" s="105">
        <v>55.369999</v>
      </c>
      <c r="H8">
        <v>21.98</v>
      </c>
      <c r="I8">
        <v>277.78689600000001</v>
      </c>
      <c r="J8">
        <v>309.313354</v>
      </c>
      <c r="K8">
        <v>354.79998799999998</v>
      </c>
      <c r="L8">
        <v>380.62616000000003</v>
      </c>
      <c r="M8">
        <v>36.639854</v>
      </c>
      <c r="P8" s="71">
        <v>44572</v>
      </c>
      <c r="Q8">
        <f t="shared" si="1"/>
        <v>1.4095062039826708E-2</v>
      </c>
      <c r="R8">
        <f t="shared" si="1"/>
        <v>1.6783924082221173E-2</v>
      </c>
      <c r="S8">
        <f t="shared" si="2"/>
        <v>2.4002131404685455E-2</v>
      </c>
      <c r="T8">
        <f t="shared" si="3"/>
        <v>1.2240499614662042E-2</v>
      </c>
      <c r="U8">
        <f t="shared" si="4"/>
        <v>8.6715227193895246E-3</v>
      </c>
      <c r="V8">
        <f t="shared" si="5"/>
        <v>5.4064345213484653E-2</v>
      </c>
      <c r="W8">
        <f t="shared" si="6"/>
        <v>2.7102803738317846E-2</v>
      </c>
      <c r="X8">
        <f t="shared" si="7"/>
        <v>1.5219048776011389E-2</v>
      </c>
      <c r="Y8">
        <f t="shared" si="8"/>
        <v>2.2593280935525556E-3</v>
      </c>
      <c r="Z8">
        <f t="shared" si="9"/>
        <v>5.9350253559852578E-3</v>
      </c>
      <c r="AA8">
        <f t="shared" si="10"/>
        <v>9.7199772315570455E-3</v>
      </c>
      <c r="AB8">
        <f t="shared" si="11"/>
        <v>5.9033915990918369E-3</v>
      </c>
      <c r="AE8" t="s">
        <v>912</v>
      </c>
      <c r="AF8">
        <v>-4.8031021495065856E-2</v>
      </c>
      <c r="AG8">
        <v>-7.0585148743611034E-2</v>
      </c>
      <c r="AH8">
        <v>-7.4732614952145088E-2</v>
      </c>
      <c r="AI8">
        <v>-0.40695583111293299</v>
      </c>
      <c r="AJ8">
        <v>-9.9826837840585894E-2</v>
      </c>
      <c r="AK8">
        <v>-0.11078272459860276</v>
      </c>
      <c r="AL8">
        <v>-7.6668203176444821E-2</v>
      </c>
      <c r="AM8">
        <v>-4.3751430978643285E-2</v>
      </c>
      <c r="AN8">
        <v>-9.7370980814789954E-2</v>
      </c>
      <c r="AO8">
        <v>-4.1428180702278737E-2</v>
      </c>
      <c r="AP8">
        <v>-6.0508485313406427E-2</v>
      </c>
    </row>
    <row r="9" spans="1:43">
      <c r="A9" s="71">
        <v>44573</v>
      </c>
      <c r="B9">
        <v>15188.389648</v>
      </c>
      <c r="C9" s="105">
        <v>173.547089</v>
      </c>
      <c r="D9" s="105">
        <v>165.20700099999999</v>
      </c>
      <c r="E9" s="105">
        <v>18.5</v>
      </c>
      <c r="F9" s="105">
        <v>28.290001</v>
      </c>
      <c r="G9" s="105">
        <v>53.759998000000003</v>
      </c>
      <c r="H9">
        <v>22.309999000000001</v>
      </c>
      <c r="I9">
        <v>279.60437000000002</v>
      </c>
      <c r="J9">
        <v>312.544128</v>
      </c>
      <c r="K9">
        <v>368.73998999999998</v>
      </c>
      <c r="L9">
        <v>368.59497099999999</v>
      </c>
      <c r="M9">
        <v>36.452872999999997</v>
      </c>
      <c r="P9" s="71">
        <v>44573</v>
      </c>
      <c r="Q9">
        <f t="shared" si="1"/>
        <v>2.3057094292314641E-3</v>
      </c>
      <c r="R9">
        <f t="shared" si="1"/>
        <v>2.5701639311456149E-3</v>
      </c>
      <c r="S9">
        <f t="shared" si="2"/>
        <v>-9.3733143043748667E-4</v>
      </c>
      <c r="T9">
        <f t="shared" si="3"/>
        <v>-2.7339642481598297E-2</v>
      </c>
      <c r="U9">
        <f t="shared" si="4"/>
        <v>-2.7166403026134739E-2</v>
      </c>
      <c r="V9">
        <f t="shared" si="5"/>
        <v>-2.9077136158156637E-2</v>
      </c>
      <c r="W9">
        <f t="shared" si="6"/>
        <v>1.5013603275705223E-2</v>
      </c>
      <c r="X9">
        <f t="shared" si="7"/>
        <v>6.5426916322215726E-3</v>
      </c>
      <c r="Y9">
        <f t="shared" si="8"/>
        <v>1.04449871246102E-2</v>
      </c>
      <c r="Z9">
        <f t="shared" si="9"/>
        <v>3.9289747664816702E-2</v>
      </c>
      <c r="AA9">
        <f t="shared" si="10"/>
        <v>-3.1608938807569188E-2</v>
      </c>
      <c r="AB9">
        <f t="shared" si="11"/>
        <v>-5.1032135662986795E-3</v>
      </c>
      <c r="AE9" t="s">
        <v>921</v>
      </c>
      <c r="AF9">
        <v>0.17274643109549831</v>
      </c>
      <c r="AG9">
        <v>0.12868308116511229</v>
      </c>
      <c r="AH9">
        <v>7.0843439114770645E-2</v>
      </c>
      <c r="AI9">
        <v>-0.30379377856418049</v>
      </c>
      <c r="AJ9">
        <v>0.53543141029721297</v>
      </c>
      <c r="AK9">
        <v>-0.25600499396869647</v>
      </c>
      <c r="AL9">
        <v>0.81564784897352238</v>
      </c>
      <c r="AM9">
        <v>0.13539204979583735</v>
      </c>
      <c r="AN9">
        <v>-0.14299073699531592</v>
      </c>
      <c r="AO9">
        <v>-1.4152379404529344E-2</v>
      </c>
      <c r="AP9">
        <v>0.42789674114840121</v>
      </c>
    </row>
    <row r="10" spans="1:43">
      <c r="A10" s="71">
        <v>44574</v>
      </c>
      <c r="B10">
        <v>14806.809569999999</v>
      </c>
      <c r="C10" s="105">
        <v>170.244812</v>
      </c>
      <c r="D10" s="105">
        <v>161.21400499999999</v>
      </c>
      <c r="E10" s="105">
        <v>19.34</v>
      </c>
      <c r="F10" s="105">
        <v>26.65</v>
      </c>
      <c r="G10" s="105">
        <v>51.41</v>
      </c>
      <c r="H10">
        <v>22.9</v>
      </c>
      <c r="I10">
        <v>265.38397200000003</v>
      </c>
      <c r="J10">
        <v>299.31649800000002</v>
      </c>
      <c r="K10">
        <v>343.85333300000002</v>
      </c>
      <c r="L10">
        <v>369.05770899999999</v>
      </c>
      <c r="M10">
        <v>36.181744000000002</v>
      </c>
      <c r="P10" s="71">
        <v>44574</v>
      </c>
      <c r="Q10">
        <f t="shared" si="1"/>
        <v>-2.5123142534748386E-2</v>
      </c>
      <c r="R10">
        <f t="shared" si="1"/>
        <v>-1.9028132474178255E-2</v>
      </c>
      <c r="S10">
        <f t="shared" si="2"/>
        <v>-2.416965368192844E-2</v>
      </c>
      <c r="T10">
        <f t="shared" si="3"/>
        <v>4.54054054054054E-2</v>
      </c>
      <c r="U10">
        <f t="shared" si="4"/>
        <v>-5.7971047791762244E-2</v>
      </c>
      <c r="V10">
        <f t="shared" si="5"/>
        <v>-4.3712762042885614E-2</v>
      </c>
      <c r="W10">
        <f t="shared" si="6"/>
        <v>2.6445586124858065E-2</v>
      </c>
      <c r="X10">
        <f t="shared" si="7"/>
        <v>-5.0858997661588724E-2</v>
      </c>
      <c r="Y10">
        <f t="shared" si="8"/>
        <v>-4.2322439665223775E-2</v>
      </c>
      <c r="Z10">
        <f t="shared" si="9"/>
        <v>-6.7491071418643689E-2</v>
      </c>
      <c r="AA10">
        <f t="shared" si="10"/>
        <v>1.2554105085714848E-3</v>
      </c>
      <c r="AB10">
        <f t="shared" si="11"/>
        <v>-7.4377950950531352E-3</v>
      </c>
      <c r="AE10" t="s">
        <v>923</v>
      </c>
      <c r="AF10">
        <v>0.97386536573773008</v>
      </c>
      <c r="AG10">
        <v>1.323796013334134</v>
      </c>
      <c r="AH10">
        <v>1.1381024839049114</v>
      </c>
      <c r="AI10">
        <v>2.4752112658331269</v>
      </c>
      <c r="AJ10">
        <v>1.6455865212317762</v>
      </c>
      <c r="AK10">
        <v>1.5834268390541548</v>
      </c>
      <c r="AL10">
        <v>1.7937537024569234</v>
      </c>
      <c r="AM10">
        <v>1.0018969257918848</v>
      </c>
      <c r="AN10">
        <v>1.5904934969728477</v>
      </c>
      <c r="AO10">
        <v>0.65353427593557767</v>
      </c>
      <c r="AP10">
        <v>0.8547666276374476</v>
      </c>
    </row>
    <row r="11" spans="1:43">
      <c r="A11" s="71">
        <v>44575</v>
      </c>
      <c r="B11">
        <v>14893.75</v>
      </c>
      <c r="C11" s="105">
        <v>171.11489900000001</v>
      </c>
      <c r="D11" s="105">
        <v>162.13800000000001</v>
      </c>
      <c r="E11" s="105">
        <v>18.489999999999998</v>
      </c>
      <c r="F11" s="105">
        <v>27.200001</v>
      </c>
      <c r="G11" s="105">
        <v>49.150002000000001</v>
      </c>
      <c r="H11">
        <v>22.950001</v>
      </c>
      <c r="I11">
        <v>269.04898100000003</v>
      </c>
      <c r="J11">
        <v>304.61938500000002</v>
      </c>
      <c r="K11">
        <v>349.86999500000002</v>
      </c>
      <c r="L11">
        <v>359.74633799999998</v>
      </c>
      <c r="M11">
        <v>35.919964</v>
      </c>
      <c r="P11" s="71">
        <v>44575</v>
      </c>
      <c r="Q11">
        <f t="shared" si="1"/>
        <v>5.871651795681233E-3</v>
      </c>
      <c r="R11">
        <f t="shared" si="1"/>
        <v>5.1107989123334481E-3</v>
      </c>
      <c r="S11">
        <f t="shared" si="2"/>
        <v>5.7314809591140631E-3</v>
      </c>
      <c r="T11">
        <f t="shared" si="3"/>
        <v>-4.395036194415726E-2</v>
      </c>
      <c r="U11">
        <f t="shared" si="4"/>
        <v>2.0637936210131397E-2</v>
      </c>
      <c r="V11">
        <f t="shared" si="5"/>
        <v>-4.396028010114756E-2</v>
      </c>
      <c r="W11">
        <f t="shared" si="6"/>
        <v>2.1834497816594647E-3</v>
      </c>
      <c r="X11">
        <f t="shared" si="7"/>
        <v>1.3810212321337919E-2</v>
      </c>
      <c r="Y11">
        <f t="shared" si="8"/>
        <v>1.7716654562756503E-2</v>
      </c>
      <c r="Z11">
        <f t="shared" si="9"/>
        <v>1.749775681249539E-2</v>
      </c>
      <c r="AA11">
        <f t="shared" si="10"/>
        <v>-2.5230121937379741E-2</v>
      </c>
      <c r="AB11">
        <f t="shared" si="11"/>
        <v>-7.2351404619965714E-3</v>
      </c>
    </row>
    <row r="12" spans="1:43">
      <c r="A12" s="71">
        <v>44579</v>
      </c>
      <c r="B12">
        <v>14506.900390999999</v>
      </c>
      <c r="C12" s="105">
        <v>167.88185100000001</v>
      </c>
      <c r="D12" s="105">
        <v>158.917496</v>
      </c>
      <c r="E12" s="105">
        <v>17.899999999999999</v>
      </c>
      <c r="F12" s="105">
        <v>25.43</v>
      </c>
      <c r="G12" s="105">
        <v>47.040000999999997</v>
      </c>
      <c r="H12">
        <v>21.98</v>
      </c>
      <c r="I12">
        <v>258.673248</v>
      </c>
      <c r="J12">
        <v>297.20513899999997</v>
      </c>
      <c r="K12">
        <v>343.50332600000002</v>
      </c>
      <c r="L12">
        <v>334.682861</v>
      </c>
      <c r="M12">
        <v>35.181365999999997</v>
      </c>
      <c r="P12" s="71">
        <v>44579</v>
      </c>
      <c r="Q12">
        <f t="shared" si="1"/>
        <v>-2.5973956122534673E-2</v>
      </c>
      <c r="R12">
        <f t="shared" si="1"/>
        <v>-1.8894018106512141E-2</v>
      </c>
      <c r="S12">
        <f t="shared" si="2"/>
        <v>-1.9862734214064596E-2</v>
      </c>
      <c r="T12">
        <f t="shared" si="3"/>
        <v>-3.1909140075716595E-2</v>
      </c>
      <c r="U12">
        <f t="shared" si="4"/>
        <v>-6.5073563784060179E-2</v>
      </c>
      <c r="V12">
        <f t="shared" si="5"/>
        <v>-4.2929825313130283E-2</v>
      </c>
      <c r="W12">
        <f t="shared" si="6"/>
        <v>-4.2265836938307752E-2</v>
      </c>
      <c r="X12">
        <f t="shared" si="7"/>
        <v>-3.8564476109277754E-2</v>
      </c>
      <c r="Y12">
        <f t="shared" si="8"/>
        <v>-2.4339376825936562E-2</v>
      </c>
      <c r="Z12">
        <f t="shared" si="9"/>
        <v>-1.8197242092737907E-2</v>
      </c>
      <c r="AA12">
        <f t="shared" si="10"/>
        <v>-6.9669859988956945E-2</v>
      </c>
      <c r="AB12">
        <f t="shared" si="11"/>
        <v>-2.0562325730616077E-2</v>
      </c>
      <c r="AF12" t="s">
        <v>913</v>
      </c>
      <c r="AG12" t="s">
        <v>909</v>
      </c>
      <c r="AH12" t="s">
        <v>914</v>
      </c>
      <c r="AI12" t="s">
        <v>910</v>
      </c>
      <c r="AJ12" t="s">
        <v>918</v>
      </c>
      <c r="AK12" t="s">
        <v>911</v>
      </c>
      <c r="AL12" t="s">
        <v>912</v>
      </c>
      <c r="AM12" t="s">
        <v>921</v>
      </c>
      <c r="AN12" t="s">
        <v>923</v>
      </c>
      <c r="AO12" s="105"/>
      <c r="AP12" s="106" t="s">
        <v>909</v>
      </c>
      <c r="AQ12" s="106" t="s">
        <v>923</v>
      </c>
    </row>
    <row r="13" spans="1:43">
      <c r="A13" s="71">
        <v>44580</v>
      </c>
      <c r="B13">
        <v>14340.259765999999</v>
      </c>
      <c r="C13" s="105">
        <v>164.352127</v>
      </c>
      <c r="D13" s="105">
        <v>156.29899599999999</v>
      </c>
      <c r="E13" s="105">
        <v>17.309999000000001</v>
      </c>
      <c r="F13" s="105">
        <v>24.1</v>
      </c>
      <c r="G13" s="105">
        <v>46.450001</v>
      </c>
      <c r="H13">
        <v>21.219999000000001</v>
      </c>
      <c r="I13">
        <v>250.324738</v>
      </c>
      <c r="J13">
        <v>297.87286399999999</v>
      </c>
      <c r="K13">
        <v>331.883331</v>
      </c>
      <c r="L13">
        <v>327.996735</v>
      </c>
      <c r="M13">
        <v>34.218387999999997</v>
      </c>
      <c r="P13" s="71">
        <v>44580</v>
      </c>
      <c r="Q13">
        <f t="shared" si="1"/>
        <v>-1.1486990363798385E-2</v>
      </c>
      <c r="R13">
        <f t="shared" si="1"/>
        <v>-2.1025048145317481E-2</v>
      </c>
      <c r="S13">
        <f t="shared" si="2"/>
        <v>-1.6477103314036685E-2</v>
      </c>
      <c r="T13">
        <f t="shared" si="3"/>
        <v>-3.2960949720670242E-2</v>
      </c>
      <c r="U13">
        <f t="shared" si="4"/>
        <v>-5.2300432559968475E-2</v>
      </c>
      <c r="V13">
        <f t="shared" si="5"/>
        <v>-1.2542516740167509E-2</v>
      </c>
      <c r="W13">
        <f t="shared" si="6"/>
        <v>-3.4576933575978117E-2</v>
      </c>
      <c r="X13">
        <f t="shared" si="7"/>
        <v>-3.2274346359929748E-2</v>
      </c>
      <c r="Y13">
        <f t="shared" si="8"/>
        <v>2.2466805326674336E-3</v>
      </c>
      <c r="Z13">
        <f t="shared" si="9"/>
        <v>-3.3827896618386796E-2</v>
      </c>
      <c r="AA13">
        <f t="shared" si="10"/>
        <v>-1.9977497443467836E-2</v>
      </c>
      <c r="AB13">
        <f t="shared" si="11"/>
        <v>-2.7371819502403624E-2</v>
      </c>
      <c r="AE13" s="105" t="s">
        <v>920</v>
      </c>
      <c r="AF13">
        <v>2.0880161568678408E-4</v>
      </c>
      <c r="AG13" s="105">
        <v>1.6940186427798445E-2</v>
      </c>
      <c r="AH13">
        <v>2.8696991620856663E-4</v>
      </c>
      <c r="AI13">
        <v>1.3971622844567084E-4</v>
      </c>
      <c r="AJ13">
        <v>2.7943245689134169E-4</v>
      </c>
      <c r="AK13">
        <v>-2.522036233186517E-2</v>
      </c>
      <c r="AL13">
        <v>-4.1428180702278737E-2</v>
      </c>
      <c r="AM13">
        <v>-1.4152379404529344E-2</v>
      </c>
      <c r="AN13">
        <v>0.65353427593557767</v>
      </c>
      <c r="AO13" s="105"/>
      <c r="AP13" s="105" t="s">
        <v>920</v>
      </c>
      <c r="AQ13" s="105" t="s">
        <v>920</v>
      </c>
    </row>
    <row r="14" spans="1:43">
      <c r="A14" s="71">
        <v>44581</v>
      </c>
      <c r="B14">
        <v>14154.019531</v>
      </c>
      <c r="C14" s="105">
        <v>162.65158099999999</v>
      </c>
      <c r="D14" s="105">
        <v>151.667496</v>
      </c>
      <c r="E14" s="105">
        <v>16.760000000000002</v>
      </c>
      <c r="F14" s="105">
        <v>23.01</v>
      </c>
      <c r="G14" s="105">
        <v>44.639999000000003</v>
      </c>
      <c r="H14">
        <v>20.799999</v>
      </c>
      <c r="I14">
        <v>241.16738900000001</v>
      </c>
      <c r="J14">
        <v>296.17407200000002</v>
      </c>
      <c r="K14">
        <v>332.08999599999999</v>
      </c>
      <c r="L14">
        <v>328.73339800000002</v>
      </c>
      <c r="M14">
        <v>33.760280999999999</v>
      </c>
      <c r="P14" s="71">
        <v>44581</v>
      </c>
      <c r="Q14">
        <f t="shared" si="1"/>
        <v>-1.2987228825628744E-2</v>
      </c>
      <c r="R14">
        <f t="shared" si="1"/>
        <v>-1.0346966790396346E-2</v>
      </c>
      <c r="S14">
        <f t="shared" si="2"/>
        <v>-2.9632308066777274E-2</v>
      </c>
      <c r="T14">
        <f t="shared" si="3"/>
        <v>-3.1773485371085208E-2</v>
      </c>
      <c r="U14">
        <f t="shared" si="4"/>
        <v>-4.5228215767634847E-2</v>
      </c>
      <c r="V14">
        <f t="shared" si="5"/>
        <v>-3.8966673003946697E-2</v>
      </c>
      <c r="W14">
        <f t="shared" si="6"/>
        <v>-1.9792649377599014E-2</v>
      </c>
      <c r="X14">
        <f t="shared" si="7"/>
        <v>-3.6581877896542457E-2</v>
      </c>
      <c r="Y14">
        <f t="shared" si="8"/>
        <v>-5.7030774041906991E-3</v>
      </c>
      <c r="Z14">
        <f t="shared" si="9"/>
        <v>6.2270376573985505E-4</v>
      </c>
      <c r="AA14">
        <f t="shared" si="10"/>
        <v>2.245946137238291E-3</v>
      </c>
      <c r="AB14">
        <f t="shared" si="11"/>
        <v>-1.3387743455360852E-2</v>
      </c>
      <c r="AE14" s="105" t="s">
        <v>924</v>
      </c>
      <c r="AF14">
        <v>-9.6640498572394724E-5</v>
      </c>
      <c r="AG14" s="105">
        <v>2.1821357400378525E-2</v>
      </c>
      <c r="AH14">
        <v>4.7617163879505456E-4</v>
      </c>
      <c r="AI14">
        <v>2.2867391097066109E-4</v>
      </c>
      <c r="AJ14">
        <v>4.5734782194132217E-4</v>
      </c>
      <c r="AK14">
        <v>-3.3772954732805067E-2</v>
      </c>
      <c r="AL14">
        <v>-6.0508485313406427E-2</v>
      </c>
      <c r="AM14">
        <v>0.42789674114840121</v>
      </c>
      <c r="AN14">
        <v>0.8547666276374476</v>
      </c>
      <c r="AO14" s="105"/>
      <c r="AP14" s="105" t="s">
        <v>908</v>
      </c>
      <c r="AQ14" s="105" t="s">
        <v>924</v>
      </c>
    </row>
    <row r="15" spans="1:43">
      <c r="A15" s="71">
        <v>44582</v>
      </c>
      <c r="B15">
        <v>13768.919921999999</v>
      </c>
      <c r="C15" s="105">
        <v>160.57531700000001</v>
      </c>
      <c r="D15" s="105">
        <v>142.64300499999999</v>
      </c>
      <c r="E15" s="105">
        <v>16.299999</v>
      </c>
      <c r="F15" s="105">
        <v>21.620000999999998</v>
      </c>
      <c r="G15" s="105">
        <v>40.860000999999997</v>
      </c>
      <c r="H15">
        <v>19.989999999999998</v>
      </c>
      <c r="I15">
        <v>233.41806</v>
      </c>
      <c r="J15">
        <v>290.70425399999999</v>
      </c>
      <c r="K15">
        <v>314.633331</v>
      </c>
      <c r="L15">
        <v>324.77648900000003</v>
      </c>
      <c r="M15">
        <v>32.591621000000004</v>
      </c>
      <c r="P15" s="71">
        <v>44582</v>
      </c>
      <c r="Q15">
        <f t="shared" si="1"/>
        <v>-2.7207791267813305E-2</v>
      </c>
      <c r="R15">
        <f t="shared" si="1"/>
        <v>-1.2765101865194785E-2</v>
      </c>
      <c r="S15">
        <f t="shared" si="2"/>
        <v>-5.9501813097778126E-2</v>
      </c>
      <c r="T15">
        <f t="shared" si="3"/>
        <v>-2.7446360381861684E-2</v>
      </c>
      <c r="U15">
        <f t="shared" si="4"/>
        <v>-6.0408474576271319E-2</v>
      </c>
      <c r="V15">
        <f t="shared" si="5"/>
        <v>-8.4677376448866096E-2</v>
      </c>
      <c r="W15">
        <f t="shared" si="6"/>
        <v>-3.8942261487608786E-2</v>
      </c>
      <c r="X15">
        <f t="shared" si="7"/>
        <v>-3.213257411017547E-2</v>
      </c>
      <c r="Y15">
        <f t="shared" si="8"/>
        <v>-1.8468254034066937E-2</v>
      </c>
      <c r="Z15">
        <f t="shared" si="9"/>
        <v>-5.256606706093004E-2</v>
      </c>
      <c r="AA15">
        <f t="shared" si="10"/>
        <v>-1.2036832959698228E-2</v>
      </c>
      <c r="AB15">
        <f t="shared" si="11"/>
        <v>-3.4616418032776312E-2</v>
      </c>
      <c r="AE15" s="105" t="s">
        <v>908</v>
      </c>
      <c r="AF15">
        <v>3.0223449883093844E-4</v>
      </c>
      <c r="AG15" s="105">
        <v>1.8315882229296528E-2</v>
      </c>
      <c r="AH15">
        <v>3.3547154183746037E-4</v>
      </c>
      <c r="AI15">
        <v>1.616357085071338E-4</v>
      </c>
      <c r="AJ15">
        <v>3.232714170142676E-4</v>
      </c>
      <c r="AK15">
        <v>-3.0060808668272248E-2</v>
      </c>
      <c r="AL15">
        <v>-4.8031021495065856E-2</v>
      </c>
      <c r="AM15">
        <v>0.17274643109549831</v>
      </c>
      <c r="AN15">
        <v>0.97386536573773008</v>
      </c>
      <c r="AO15" s="105"/>
      <c r="AP15" s="105" t="s">
        <v>119</v>
      </c>
      <c r="AQ15" s="105" t="s">
        <v>908</v>
      </c>
    </row>
    <row r="16" spans="1:43">
      <c r="A16" s="71">
        <v>44585</v>
      </c>
      <c r="B16">
        <v>13855.129883</v>
      </c>
      <c r="C16" s="105">
        <v>159.79422</v>
      </c>
      <c r="D16" s="105">
        <v>144.544006</v>
      </c>
      <c r="E16" s="105">
        <v>16.41</v>
      </c>
      <c r="F16" s="105">
        <v>21.860001</v>
      </c>
      <c r="G16" s="105">
        <v>43.119999</v>
      </c>
      <c r="H16">
        <v>19.739999999999998</v>
      </c>
      <c r="I16">
        <v>233.39810199999999</v>
      </c>
      <c r="J16">
        <v>291.03814699999998</v>
      </c>
      <c r="K16">
        <v>310</v>
      </c>
      <c r="L16">
        <v>324.28543100000002</v>
      </c>
      <c r="M16">
        <v>33.302166</v>
      </c>
      <c r="P16" s="71">
        <v>44585</v>
      </c>
      <c r="Q16">
        <f t="shared" si="1"/>
        <v>6.2611999698141962E-3</v>
      </c>
      <c r="R16">
        <f t="shared" si="1"/>
        <v>-4.8643652996806274E-3</v>
      </c>
      <c r="S16">
        <f t="shared" si="2"/>
        <v>1.3326983682095088E-2</v>
      </c>
      <c r="T16">
        <f t="shared" si="3"/>
        <v>6.7485280213821159E-3</v>
      </c>
      <c r="U16">
        <f t="shared" si="4"/>
        <v>1.1100832048990285E-2</v>
      </c>
      <c r="V16">
        <f t="shared" si="5"/>
        <v>5.5310767124063534E-2</v>
      </c>
      <c r="W16">
        <f t="shared" si="6"/>
        <v>-1.2506253126563283E-2</v>
      </c>
      <c r="X16">
        <f t="shared" si="7"/>
        <v>-8.550323826700721E-5</v>
      </c>
      <c r="Y16">
        <f t="shared" si="8"/>
        <v>1.1485659236345029E-3</v>
      </c>
      <c r="Z16">
        <f t="shared" si="9"/>
        <v>-1.4726128936415825E-2</v>
      </c>
      <c r="AA16">
        <f t="shared" si="10"/>
        <v>-1.5119875256734163E-3</v>
      </c>
      <c r="AB16">
        <f t="shared" si="11"/>
        <v>2.1801462406549097E-2</v>
      </c>
      <c r="AE16" s="105" t="s">
        <v>119</v>
      </c>
      <c r="AF16">
        <v>4.5563368556811085E-4</v>
      </c>
      <c r="AG16" s="105">
        <v>1.9355444029531047E-2</v>
      </c>
      <c r="AH16">
        <v>3.7463321358030912E-4</v>
      </c>
      <c r="AI16">
        <v>1.7630590856166078E-4</v>
      </c>
      <c r="AJ16">
        <v>3.5261181712332155E-4</v>
      </c>
      <c r="AK16">
        <v>-3.0911861333036032E-2</v>
      </c>
      <c r="AL16">
        <v>-4.3751430978643285E-2</v>
      </c>
      <c r="AM16">
        <v>0.13539204979583735</v>
      </c>
      <c r="AN16">
        <v>1.0018969257918848</v>
      </c>
      <c r="AO16" s="105"/>
      <c r="AP16" s="105" t="s">
        <v>924</v>
      </c>
      <c r="AQ16" s="105" t="s">
        <v>119</v>
      </c>
    </row>
    <row r="17" spans="1:43">
      <c r="A17" s="71">
        <v>44586</v>
      </c>
      <c r="B17">
        <v>13539.290039</v>
      </c>
      <c r="C17" s="105">
        <v>157.97500600000001</v>
      </c>
      <c r="D17" s="105">
        <v>139.98599200000001</v>
      </c>
      <c r="E17" s="105">
        <v>16.459999</v>
      </c>
      <c r="F17" s="105">
        <v>20.610001</v>
      </c>
      <c r="G17" s="105">
        <v>41.290000999999997</v>
      </c>
      <c r="H17">
        <v>20.200001</v>
      </c>
      <c r="I17">
        <v>222.93254099999999</v>
      </c>
      <c r="J17">
        <v>283.29986600000001</v>
      </c>
      <c r="K17">
        <v>306.133331</v>
      </c>
      <c r="L17">
        <v>322.54775999999998</v>
      </c>
      <c r="M17">
        <v>32.703814999999999</v>
      </c>
      <c r="P17" s="71">
        <v>44586</v>
      </c>
      <c r="Q17">
        <f t="shared" si="1"/>
        <v>-2.2795877531796363E-2</v>
      </c>
      <c r="R17">
        <f t="shared" si="1"/>
        <v>-1.1384729685466647E-2</v>
      </c>
      <c r="S17">
        <f t="shared" si="2"/>
        <v>-3.1533746200447674E-2</v>
      </c>
      <c r="T17">
        <f t="shared" si="3"/>
        <v>3.0468616697135699E-3</v>
      </c>
      <c r="U17">
        <f t="shared" si="4"/>
        <v>-5.7182065087737183E-2</v>
      </c>
      <c r="V17">
        <f t="shared" si="5"/>
        <v>-4.2439657756021827E-2</v>
      </c>
      <c r="W17">
        <f t="shared" si="6"/>
        <v>2.3302988855116613E-2</v>
      </c>
      <c r="X17">
        <f t="shared" si="7"/>
        <v>-4.483995761028086E-2</v>
      </c>
      <c r="Y17">
        <f t="shared" si="8"/>
        <v>-2.6588545452771773E-2</v>
      </c>
      <c r="Z17">
        <f t="shared" si="9"/>
        <v>-1.2473125806451619E-2</v>
      </c>
      <c r="AA17">
        <f t="shared" si="10"/>
        <v>-5.3584615091759524E-3</v>
      </c>
      <c r="AB17">
        <f t="shared" si="11"/>
        <v>-1.7967329812721519E-2</v>
      </c>
      <c r="AE17" s="105" t="s">
        <v>915</v>
      </c>
      <c r="AF17">
        <v>-1.8574237025564065E-4</v>
      </c>
      <c r="AG17" s="105">
        <v>2.954555333237684E-2</v>
      </c>
      <c r="AH17">
        <v>8.7293972171632428E-4</v>
      </c>
      <c r="AI17">
        <v>4.3189539862876E-4</v>
      </c>
      <c r="AJ17">
        <v>8.6379079725752001E-4</v>
      </c>
      <c r="AK17">
        <v>-4.5368345401309677E-2</v>
      </c>
      <c r="AL17">
        <v>-7.4732614952145088E-2</v>
      </c>
      <c r="AM17">
        <v>7.0843439114770645E-2</v>
      </c>
      <c r="AN17">
        <v>1.1381024839049114</v>
      </c>
      <c r="AO17" s="105"/>
      <c r="AP17" s="105" t="s">
        <v>130</v>
      </c>
      <c r="AQ17" s="105" t="s">
        <v>915</v>
      </c>
    </row>
    <row r="18" spans="1:43">
      <c r="A18" s="71">
        <v>44587</v>
      </c>
      <c r="B18">
        <v>13542.120117</v>
      </c>
      <c r="C18" s="105">
        <v>157.88601700000001</v>
      </c>
      <c r="D18" s="105">
        <v>138.87249800000001</v>
      </c>
      <c r="E18" s="105">
        <v>16.239999999999998</v>
      </c>
      <c r="F18" s="105">
        <v>19.780000999999999</v>
      </c>
      <c r="G18" s="105">
        <v>39.799999</v>
      </c>
      <c r="H18">
        <v>20.290001</v>
      </c>
      <c r="I18">
        <v>227.406387</v>
      </c>
      <c r="J18">
        <v>291.37204000000003</v>
      </c>
      <c r="K18">
        <v>312.47000100000002</v>
      </c>
      <c r="L18">
        <v>323.61492900000002</v>
      </c>
      <c r="M18">
        <v>32.937542000000001</v>
      </c>
      <c r="P18" s="71">
        <v>44587</v>
      </c>
      <c r="Q18">
        <f t="shared" si="1"/>
        <v>2.0902706063972423E-4</v>
      </c>
      <c r="R18">
        <f t="shared" si="1"/>
        <v>-5.6331062902442925E-4</v>
      </c>
      <c r="S18">
        <f t="shared" si="2"/>
        <v>-7.9543244584072588E-3</v>
      </c>
      <c r="T18">
        <f t="shared" si="3"/>
        <v>-1.3365675174099426E-2</v>
      </c>
      <c r="U18">
        <f t="shared" si="4"/>
        <v>-4.0271710806806936E-2</v>
      </c>
      <c r="V18">
        <f t="shared" si="5"/>
        <v>-3.6086266987496493E-2</v>
      </c>
      <c r="W18">
        <f t="shared" si="6"/>
        <v>4.4554453239878484E-3</v>
      </c>
      <c r="X18">
        <f t="shared" si="7"/>
        <v>2.0068160439619308E-2</v>
      </c>
      <c r="Y18">
        <f t="shared" si="8"/>
        <v>2.8493391521759556E-2</v>
      </c>
      <c r="Z18">
        <f t="shared" si="9"/>
        <v>2.0699052858115689E-2</v>
      </c>
      <c r="AA18">
        <f t="shared" si="10"/>
        <v>3.3085611879618555E-3</v>
      </c>
      <c r="AB18">
        <f t="shared" si="11"/>
        <v>7.1467808877955612E-3</v>
      </c>
      <c r="AE18" s="105" t="s">
        <v>130</v>
      </c>
      <c r="AF18">
        <v>1.2948865546916465E-4</v>
      </c>
      <c r="AG18" s="105">
        <v>2.6819404667207995E-2</v>
      </c>
      <c r="AH18">
        <v>7.1928046670345798E-4</v>
      </c>
      <c r="AI18">
        <v>3.4893193916445912E-4</v>
      </c>
      <c r="AJ18">
        <v>6.9786387832891823E-4</v>
      </c>
      <c r="AK18">
        <v>-4.0989142054836156E-2</v>
      </c>
      <c r="AL18">
        <v>-7.0585148743611034E-2</v>
      </c>
      <c r="AM18">
        <v>0.12868308116511229</v>
      </c>
      <c r="AN18">
        <v>1.323796013334134</v>
      </c>
      <c r="AO18" s="105"/>
      <c r="AP18" s="105" t="s">
        <v>915</v>
      </c>
      <c r="AQ18" s="105" t="s">
        <v>130</v>
      </c>
    </row>
    <row r="19" spans="1:43">
      <c r="A19" s="71">
        <v>44588</v>
      </c>
      <c r="B19">
        <v>13352.780273</v>
      </c>
      <c r="C19" s="105">
        <v>157.42134100000001</v>
      </c>
      <c r="D19" s="105">
        <v>139.637497</v>
      </c>
      <c r="E19" s="105">
        <v>15.78</v>
      </c>
      <c r="F19" s="105">
        <v>19.120000999999998</v>
      </c>
      <c r="G19" s="105">
        <v>39.259998000000003</v>
      </c>
      <c r="H19">
        <v>19.110001</v>
      </c>
      <c r="I19">
        <v>219.137787</v>
      </c>
      <c r="J19">
        <v>294.44574</v>
      </c>
      <c r="K19">
        <v>276.366669</v>
      </c>
      <c r="L19">
        <v>322.05667099999999</v>
      </c>
      <c r="M19">
        <v>32.918841999999998</v>
      </c>
      <c r="P19" s="71">
        <v>44588</v>
      </c>
      <c r="Q19">
        <f t="shared" si="1"/>
        <v>-1.3981551069120537E-2</v>
      </c>
      <c r="R19">
        <f t="shared" si="1"/>
        <v>-2.9431105352413643E-3</v>
      </c>
      <c r="S19">
        <f t="shared" si="2"/>
        <v>5.5086428991864816E-3</v>
      </c>
      <c r="T19">
        <f t="shared" si="3"/>
        <v>-2.8325123152709304E-2</v>
      </c>
      <c r="U19">
        <f t="shared" si="4"/>
        <v>-3.3367035724619035E-2</v>
      </c>
      <c r="V19">
        <f t="shared" si="5"/>
        <v>-1.3567864662509078E-2</v>
      </c>
      <c r="W19">
        <f t="shared" si="6"/>
        <v>-5.8156724585671518E-2</v>
      </c>
      <c r="X19">
        <f t="shared" si="7"/>
        <v>-3.6360456313832522E-2</v>
      </c>
      <c r="Y19">
        <f t="shared" si="8"/>
        <v>1.054905611396335E-2</v>
      </c>
      <c r="Z19">
        <f t="shared" si="9"/>
        <v>-0.11554175403865416</v>
      </c>
      <c r="AA19">
        <f t="shared" si="10"/>
        <v>-4.8151610459232653E-3</v>
      </c>
      <c r="AB19">
        <f t="shared" si="11"/>
        <v>-5.6774121153310719E-4</v>
      </c>
      <c r="AE19" s="105" t="s">
        <v>919</v>
      </c>
      <c r="AF19">
        <v>5.5764503693351739E-4</v>
      </c>
      <c r="AG19" s="105">
        <v>4.0934341526514907E-2</v>
      </c>
      <c r="AH19">
        <v>1.6756203162093626E-3</v>
      </c>
      <c r="AI19">
        <v>8.3461944884352906E-4</v>
      </c>
      <c r="AJ19">
        <v>1.6692388976870581E-3</v>
      </c>
      <c r="AK19">
        <v>-6.0621192084027511E-2</v>
      </c>
      <c r="AL19">
        <v>-0.11078272459860276</v>
      </c>
      <c r="AM19">
        <v>-0.25600499396869647</v>
      </c>
      <c r="AN19">
        <v>1.5834268390541548</v>
      </c>
      <c r="AO19" s="105"/>
      <c r="AP19" s="105" t="s">
        <v>70</v>
      </c>
      <c r="AQ19" s="105" t="s">
        <v>919</v>
      </c>
    </row>
    <row r="20" spans="1:43">
      <c r="A20" s="71">
        <v>44589</v>
      </c>
      <c r="B20">
        <v>13770.570313</v>
      </c>
      <c r="C20" s="105">
        <v>168.40583799999999</v>
      </c>
      <c r="D20" s="105">
        <v>143.97799699999999</v>
      </c>
      <c r="E20" s="105">
        <v>15.64</v>
      </c>
      <c r="F20" s="105">
        <v>19.540001</v>
      </c>
      <c r="G20" s="105">
        <v>43.09</v>
      </c>
      <c r="H20">
        <v>18.969999000000001</v>
      </c>
      <c r="I20">
        <v>228.08540300000001</v>
      </c>
      <c r="J20">
        <v>302.71423299999998</v>
      </c>
      <c r="K20">
        <v>282.116669</v>
      </c>
      <c r="L20">
        <v>327.703979</v>
      </c>
      <c r="M20">
        <v>33.937916000000001</v>
      </c>
      <c r="P20" s="71">
        <v>44589</v>
      </c>
      <c r="Q20">
        <f t="shared" si="1"/>
        <v>3.128861791014359E-2</v>
      </c>
      <c r="R20">
        <f t="shared" si="1"/>
        <v>6.9777686622552501E-2</v>
      </c>
      <c r="S20">
        <f t="shared" si="2"/>
        <v>3.1084057600946482E-2</v>
      </c>
      <c r="T20">
        <f t="shared" si="3"/>
        <v>-8.8719898605829402E-3</v>
      </c>
      <c r="U20">
        <f t="shared" si="4"/>
        <v>2.1966526047775926E-2</v>
      </c>
      <c r="V20">
        <f t="shared" si="5"/>
        <v>9.75548190297921E-2</v>
      </c>
      <c r="W20">
        <f t="shared" si="6"/>
        <v>-7.3261115998894538E-3</v>
      </c>
      <c r="X20">
        <f t="shared" si="7"/>
        <v>4.0831004650056131E-2</v>
      </c>
      <c r="Y20">
        <f t="shared" si="8"/>
        <v>2.808155078079913E-2</v>
      </c>
      <c r="Z20">
        <f t="shared" si="9"/>
        <v>2.0805692744373598E-2</v>
      </c>
      <c r="AA20">
        <f t="shared" si="10"/>
        <v>1.7535137472746248E-2</v>
      </c>
      <c r="AB20">
        <f t="shared" si="11"/>
        <v>3.0957164289071998E-2</v>
      </c>
      <c r="AE20" s="105" t="s">
        <v>138</v>
      </c>
      <c r="AF20">
        <v>-2.300182036568445E-4</v>
      </c>
      <c r="AG20" s="105">
        <v>3.7905407524145951E-2</v>
      </c>
      <c r="AH20">
        <v>1.4368199195715803E-3</v>
      </c>
      <c r="AI20">
        <v>7.5134880751966452E-4</v>
      </c>
      <c r="AJ20">
        <v>1.502697615039329E-3</v>
      </c>
      <c r="AK20">
        <v>-6.6311581148730897E-2</v>
      </c>
      <c r="AL20">
        <v>-9.7370980814789954E-2</v>
      </c>
      <c r="AM20">
        <v>-0.14299073699531592</v>
      </c>
      <c r="AN20">
        <v>1.5904934969728477</v>
      </c>
      <c r="AO20" s="105"/>
      <c r="AP20" s="105" t="s">
        <v>138</v>
      </c>
      <c r="AQ20" s="105" t="s">
        <v>138</v>
      </c>
    </row>
    <row r="21" spans="1:43">
      <c r="A21" s="71">
        <v>44592</v>
      </c>
      <c r="B21">
        <v>14239.879883</v>
      </c>
      <c r="C21" s="105">
        <v>172.80557300000001</v>
      </c>
      <c r="D21" s="105">
        <v>149.57350199999999</v>
      </c>
      <c r="E21" s="105">
        <v>16.469999000000001</v>
      </c>
      <c r="F21" s="105">
        <v>21.709999</v>
      </c>
      <c r="G21" s="105">
        <v>47.939999</v>
      </c>
      <c r="H21">
        <v>19.809999000000001</v>
      </c>
      <c r="I21">
        <v>244.52273600000001</v>
      </c>
      <c r="J21">
        <v>305.38537600000001</v>
      </c>
      <c r="K21">
        <v>312.23998999999998</v>
      </c>
      <c r="L21">
        <v>334.94729599999999</v>
      </c>
      <c r="M21">
        <v>34.339934999999997</v>
      </c>
      <c r="P21" s="71">
        <v>44592</v>
      </c>
      <c r="Q21">
        <f t="shared" si="1"/>
        <v>3.4080619708027005E-2</v>
      </c>
      <c r="R21">
        <f t="shared" si="1"/>
        <v>2.6125786684426115E-2</v>
      </c>
      <c r="S21">
        <f t="shared" si="2"/>
        <v>3.8863611917034815E-2</v>
      </c>
      <c r="T21">
        <f t="shared" si="3"/>
        <v>5.3068989769821023E-2</v>
      </c>
      <c r="U21">
        <f t="shared" si="4"/>
        <v>0.11105413965946059</v>
      </c>
      <c r="V21">
        <f t="shared" si="5"/>
        <v>0.11255509398932459</v>
      </c>
      <c r="W21">
        <f t="shared" si="6"/>
        <v>4.4280445138663416E-2</v>
      </c>
      <c r="X21">
        <f t="shared" si="7"/>
        <v>7.2066571485067787E-2</v>
      </c>
      <c r="Y21">
        <f t="shared" si="8"/>
        <v>8.8239755809566747E-3</v>
      </c>
      <c r="Z21">
        <f t="shared" si="9"/>
        <v>0.10677611183619914</v>
      </c>
      <c r="AA21">
        <f t="shared" si="10"/>
        <v>2.2103231770646246E-2</v>
      </c>
      <c r="AB21">
        <f t="shared" si="11"/>
        <v>1.1845718517306592E-2</v>
      </c>
      <c r="AE21" s="107" t="s">
        <v>917</v>
      </c>
      <c r="AF21">
        <v>-3.5634747996128802E-4</v>
      </c>
      <c r="AG21" s="107">
        <v>4.905148098448945E-2</v>
      </c>
      <c r="AH21">
        <v>2.4060477867717304E-3</v>
      </c>
      <c r="AI21">
        <v>1.058441850503947E-3</v>
      </c>
      <c r="AJ21">
        <v>2.1168837010078941E-3</v>
      </c>
      <c r="AK21">
        <v>-7.022556191051961E-2</v>
      </c>
      <c r="AL21">
        <v>-9.9826837840585894E-2</v>
      </c>
      <c r="AM21">
        <v>0.53543141029721297</v>
      </c>
      <c r="AN21">
        <v>1.6455865212317762</v>
      </c>
      <c r="AO21" s="107"/>
      <c r="AP21" s="105" t="s">
        <v>919</v>
      </c>
      <c r="AQ21" s="107" t="s">
        <v>917</v>
      </c>
    </row>
    <row r="22" spans="1:43">
      <c r="A22" s="71">
        <v>44593</v>
      </c>
      <c r="B22">
        <v>14346</v>
      </c>
      <c r="C22" s="105">
        <v>172.637497</v>
      </c>
      <c r="D22" s="105">
        <v>151.19349700000001</v>
      </c>
      <c r="E22" s="105">
        <v>16.829999999999998</v>
      </c>
      <c r="F22" s="105">
        <v>23.18</v>
      </c>
      <c r="G22" s="105">
        <v>50</v>
      </c>
      <c r="H22">
        <v>20.93</v>
      </c>
      <c r="I22">
        <v>246.040649</v>
      </c>
      <c r="J22">
        <v>303.20523100000003</v>
      </c>
      <c r="K22">
        <v>310.41665599999999</v>
      </c>
      <c r="L22">
        <v>343.80542000000003</v>
      </c>
      <c r="M22">
        <v>35.02243</v>
      </c>
      <c r="P22" s="71">
        <v>44593</v>
      </c>
      <c r="Q22">
        <f t="shared" si="1"/>
        <v>7.4523182689686732E-3</v>
      </c>
      <c r="R22">
        <f t="shared" si="1"/>
        <v>-9.7263066857232331E-4</v>
      </c>
      <c r="S22">
        <f t="shared" si="2"/>
        <v>1.0830761988844905E-2</v>
      </c>
      <c r="T22">
        <f t="shared" si="3"/>
        <v>2.1857985540861106E-2</v>
      </c>
      <c r="U22">
        <f t="shared" si="4"/>
        <v>6.7710781561989009E-2</v>
      </c>
      <c r="V22">
        <f t="shared" si="5"/>
        <v>4.2970401396962891E-2</v>
      </c>
      <c r="W22">
        <f t="shared" si="6"/>
        <v>5.6537155807024446E-2</v>
      </c>
      <c r="X22">
        <f t="shared" si="7"/>
        <v>6.2076558803104221E-3</v>
      </c>
      <c r="Y22">
        <f t="shared" si="8"/>
        <v>-7.1389960729487641E-3</v>
      </c>
      <c r="Z22">
        <f t="shared" si="9"/>
        <v>-5.8395274737229799E-3</v>
      </c>
      <c r="AA22">
        <f t="shared" si="10"/>
        <v>2.6446321871486409E-2</v>
      </c>
      <c r="AB22">
        <f t="shared" si="11"/>
        <v>1.9874673612515662E-2</v>
      </c>
      <c r="AE22" s="105" t="s">
        <v>70</v>
      </c>
      <c r="AF22">
        <v>1.6213576500897276E-3</v>
      </c>
      <c r="AG22" s="105">
        <v>3.5657081394947381E-2</v>
      </c>
      <c r="AH22">
        <v>1.2714274536059025E-3</v>
      </c>
      <c r="AI22">
        <v>5.2189030010142896E-4</v>
      </c>
      <c r="AJ22">
        <v>1.0437806002028579E-3</v>
      </c>
      <c r="AK22">
        <v>-5.4901429591830642E-2</v>
      </c>
      <c r="AL22">
        <v>-7.6668203176444821E-2</v>
      </c>
      <c r="AM22">
        <v>0.81564784897352238</v>
      </c>
      <c r="AN22">
        <v>1.7937537024569234</v>
      </c>
      <c r="AO22" s="105"/>
      <c r="AP22" s="107" t="s">
        <v>917</v>
      </c>
      <c r="AQ22" s="105" t="s">
        <v>70</v>
      </c>
    </row>
    <row r="23" spans="1:43">
      <c r="A23" s="71">
        <v>44594</v>
      </c>
      <c r="B23">
        <v>14417.549805000001</v>
      </c>
      <c r="C23" s="105">
        <v>173.853577</v>
      </c>
      <c r="D23" s="105">
        <v>150.612503</v>
      </c>
      <c r="E23" s="105">
        <v>16.959999</v>
      </c>
      <c r="F23" s="105">
        <v>20.73</v>
      </c>
      <c r="G23" s="105">
        <v>47.16</v>
      </c>
      <c r="H23">
        <v>20.85</v>
      </c>
      <c r="I23">
        <v>252.072327</v>
      </c>
      <c r="J23">
        <v>307.82064800000001</v>
      </c>
      <c r="K23">
        <v>301.88665800000001</v>
      </c>
      <c r="L23">
        <v>342.86105300000003</v>
      </c>
      <c r="M23">
        <v>35.676879999999997</v>
      </c>
      <c r="P23" s="71">
        <v>44594</v>
      </c>
      <c r="Q23">
        <f t="shared" si="1"/>
        <v>4.9874393559180647E-3</v>
      </c>
      <c r="R23">
        <f t="shared" si="1"/>
        <v>7.0441243711961673E-3</v>
      </c>
      <c r="S23">
        <f t="shared" si="2"/>
        <v>-3.8427181825155085E-3</v>
      </c>
      <c r="T23">
        <f t="shared" si="3"/>
        <v>7.7242424242425162E-3</v>
      </c>
      <c r="U23">
        <f t="shared" si="4"/>
        <v>-0.1056945642795513</v>
      </c>
      <c r="V23">
        <f t="shared" si="5"/>
        <v>-5.6800000000000066E-2</v>
      </c>
      <c r="W23">
        <f t="shared" si="6"/>
        <v>-3.8222646918298279E-3</v>
      </c>
      <c r="X23">
        <f t="shared" si="7"/>
        <v>2.4514965411264213E-2</v>
      </c>
      <c r="Y23">
        <f t="shared" si="8"/>
        <v>1.5222088961914971E-2</v>
      </c>
      <c r="Z23">
        <f t="shared" si="9"/>
        <v>-2.7479189132170723E-2</v>
      </c>
      <c r="AA23">
        <f t="shared" si="10"/>
        <v>-2.7468066093896937E-3</v>
      </c>
      <c r="AB23">
        <f t="shared" si="11"/>
        <v>1.8686595990055434E-2</v>
      </c>
      <c r="AE23" s="105" t="s">
        <v>916</v>
      </c>
      <c r="AF23">
        <v>-6.5731393234059535E-3</v>
      </c>
      <c r="AG23" s="105">
        <v>0.10326858040141956</v>
      </c>
      <c r="AH23">
        <v>1.0664399698124456E-2</v>
      </c>
      <c r="AI23">
        <v>6.0273221493481847E-3</v>
      </c>
      <c r="AJ23">
        <v>1.2054644298696369E-2</v>
      </c>
      <c r="AK23">
        <v>-9.9015850464545432E-2</v>
      </c>
      <c r="AL23">
        <v>-0.40695583111293299</v>
      </c>
      <c r="AM23">
        <v>-0.30379377856418049</v>
      </c>
      <c r="AN23">
        <v>2.4752112658331269</v>
      </c>
      <c r="AP23" s="105" t="s">
        <v>916</v>
      </c>
      <c r="AQ23" s="105" t="s">
        <v>916</v>
      </c>
    </row>
    <row r="24" spans="1:43">
      <c r="A24" s="71">
        <v>44595</v>
      </c>
      <c r="B24">
        <v>13878.820313</v>
      </c>
      <c r="C24" s="105">
        <v>170.94679300000001</v>
      </c>
      <c r="D24" s="105">
        <v>138.845505</v>
      </c>
      <c r="E24" s="105">
        <v>16.57</v>
      </c>
      <c r="F24" s="105">
        <v>18.899999999999999</v>
      </c>
      <c r="G24" s="105">
        <v>45.939999</v>
      </c>
      <c r="H24">
        <v>20.34</v>
      </c>
      <c r="I24">
        <v>239.15016199999999</v>
      </c>
      <c r="J24">
        <v>295.830353</v>
      </c>
      <c r="K24">
        <v>297.04666099999997</v>
      </c>
      <c r="L24">
        <v>338.913635</v>
      </c>
      <c r="M24">
        <v>35.265518</v>
      </c>
      <c r="P24" s="71">
        <v>44595</v>
      </c>
      <c r="Q24">
        <f t="shared" si="1"/>
        <v>-3.7366230690125256E-2</v>
      </c>
      <c r="R24">
        <f t="shared" si="1"/>
        <v>-1.6719725013193069E-2</v>
      </c>
      <c r="S24">
        <f t="shared" si="2"/>
        <v>-7.8127630612446569E-2</v>
      </c>
      <c r="T24">
        <f t="shared" si="3"/>
        <v>-2.2995225412454301E-2</v>
      </c>
      <c r="U24">
        <f t="shared" si="4"/>
        <v>-8.8277858176555798E-2</v>
      </c>
      <c r="V24">
        <f t="shared" si="5"/>
        <v>-2.5869402035623334E-2</v>
      </c>
      <c r="W24">
        <f t="shared" si="6"/>
        <v>-2.4460431654676332E-2</v>
      </c>
      <c r="X24">
        <f t="shared" si="7"/>
        <v>-5.126371924197775E-2</v>
      </c>
      <c r="Y24">
        <f t="shared" si="8"/>
        <v>-3.8952211548849716E-2</v>
      </c>
      <c r="Z24">
        <f t="shared" si="9"/>
        <v>-1.6032497202973572E-2</v>
      </c>
      <c r="AA24">
        <f t="shared" si="10"/>
        <v>-1.1513171197079732E-2</v>
      </c>
      <c r="AB24">
        <f t="shared" si="11"/>
        <v>-1.1530212283136779E-2</v>
      </c>
    </row>
    <row r="25" spans="1:43">
      <c r="A25" s="71">
        <v>44596</v>
      </c>
      <c r="B25">
        <v>14098.009765999999</v>
      </c>
      <c r="C25" s="105">
        <v>170.65971400000001</v>
      </c>
      <c r="D25" s="105">
        <v>157.63949600000001</v>
      </c>
      <c r="E25" s="105">
        <v>16.450001</v>
      </c>
      <c r="F25" s="105">
        <v>19.260000000000002</v>
      </c>
      <c r="G25" s="105">
        <v>49.529998999999997</v>
      </c>
      <c r="H25">
        <v>19.959999</v>
      </c>
      <c r="I25">
        <v>242.85505699999999</v>
      </c>
      <c r="J25">
        <v>300.43597399999999</v>
      </c>
      <c r="K25">
        <v>307.773346</v>
      </c>
      <c r="L25">
        <v>347.148529</v>
      </c>
      <c r="M25">
        <v>35.153320000000001</v>
      </c>
      <c r="P25" s="71">
        <v>44596</v>
      </c>
      <c r="Q25">
        <f t="shared" si="1"/>
        <v>1.5793089618336573E-2</v>
      </c>
      <c r="R25">
        <f t="shared" si="1"/>
        <v>-1.679347093689003E-3</v>
      </c>
      <c r="S25">
        <f t="shared" si="2"/>
        <v>0.13535901648382498</v>
      </c>
      <c r="T25">
        <f t="shared" si="3"/>
        <v>-7.241943270971633E-3</v>
      </c>
      <c r="U25">
        <f t="shared" si="4"/>
        <v>1.9047619047619205E-2</v>
      </c>
      <c r="V25">
        <f t="shared" si="5"/>
        <v>7.8145408753709289E-2</v>
      </c>
      <c r="W25">
        <f t="shared" si="6"/>
        <v>-1.8682448377581123E-2</v>
      </c>
      <c r="X25">
        <f t="shared" si="7"/>
        <v>1.5491919256989646E-2</v>
      </c>
      <c r="Y25">
        <f t="shared" si="8"/>
        <v>1.5568453180326581E-2</v>
      </c>
      <c r="Z25">
        <f t="shared" si="9"/>
        <v>3.6111111176570447E-2</v>
      </c>
      <c r="AA25">
        <f t="shared" si="10"/>
        <v>2.4297912947645193E-2</v>
      </c>
      <c r="AB25">
        <f t="shared" si="11"/>
        <v>-3.1815213943546597E-3</v>
      </c>
    </row>
    <row r="26" spans="1:43">
      <c r="A26" s="71">
        <v>44599</v>
      </c>
      <c r="B26">
        <v>14015.669921999999</v>
      </c>
      <c r="C26" s="105">
        <v>169.93704199999999</v>
      </c>
      <c r="D26" s="105">
        <v>157.93550099999999</v>
      </c>
      <c r="E26" s="105">
        <v>17.280000999999999</v>
      </c>
      <c r="F26" s="105">
        <v>19.239999999999998</v>
      </c>
      <c r="G26" s="105">
        <v>49.720001000000003</v>
      </c>
      <c r="H26">
        <v>21.52</v>
      </c>
      <c r="I26">
        <v>246.939392</v>
      </c>
      <c r="J26">
        <v>295.535706</v>
      </c>
      <c r="K26">
        <v>302.44665500000002</v>
      </c>
      <c r="L26">
        <v>347.66784699999999</v>
      </c>
      <c r="M26">
        <v>35.05048</v>
      </c>
      <c r="P26" s="71">
        <v>44599</v>
      </c>
      <c r="Q26">
        <f t="shared" si="1"/>
        <v>-5.8405296468568282E-3</v>
      </c>
      <c r="R26">
        <f t="shared" si="1"/>
        <v>-4.2345787594605779E-3</v>
      </c>
      <c r="S26">
        <f t="shared" si="2"/>
        <v>1.8777337374891101E-3</v>
      </c>
      <c r="T26">
        <f t="shared" si="3"/>
        <v>5.0455923984442208E-2</v>
      </c>
      <c r="U26">
        <f t="shared" si="4"/>
        <v>-1.0384215991694249E-3</v>
      </c>
      <c r="V26">
        <f t="shared" si="5"/>
        <v>3.8360994111872868E-3</v>
      </c>
      <c r="W26">
        <f t="shared" si="6"/>
        <v>7.8156366641100525E-2</v>
      </c>
      <c r="X26">
        <f t="shared" si="7"/>
        <v>1.6817994446786465E-2</v>
      </c>
      <c r="Y26">
        <f t="shared" si="8"/>
        <v>-1.63105234528272E-2</v>
      </c>
      <c r="Z26">
        <f t="shared" si="9"/>
        <v>-1.7307187478151478E-2</v>
      </c>
      <c r="AA26">
        <f t="shared" si="10"/>
        <v>1.4959533358702448E-3</v>
      </c>
      <c r="AB26">
        <f t="shared" si="11"/>
        <v>-2.9254704818776857E-3</v>
      </c>
    </row>
    <row r="27" spans="1:43">
      <c r="A27" s="71">
        <v>44600</v>
      </c>
      <c r="B27">
        <v>14194.450194999999</v>
      </c>
      <c r="C27" s="105">
        <v>173.07522599999999</v>
      </c>
      <c r="D27" s="105">
        <v>161.413498</v>
      </c>
      <c r="E27" s="105">
        <v>18.260000000000002</v>
      </c>
      <c r="F27" s="105">
        <v>19.610001</v>
      </c>
      <c r="G27" s="105">
        <v>52.860000999999997</v>
      </c>
      <c r="H27">
        <v>22.549999</v>
      </c>
      <c r="I27">
        <v>250.73419200000001</v>
      </c>
      <c r="J27">
        <v>299.08078</v>
      </c>
      <c r="K27">
        <v>307.33334400000001</v>
      </c>
      <c r="L27">
        <v>349.50936899999999</v>
      </c>
      <c r="M27">
        <v>35.527290000000001</v>
      </c>
      <c r="P27" s="71">
        <v>44600</v>
      </c>
      <c r="Q27">
        <f t="shared" si="1"/>
        <v>1.2755742250991084E-2</v>
      </c>
      <c r="R27">
        <f t="shared" si="1"/>
        <v>1.8466744878376757E-2</v>
      </c>
      <c r="S27">
        <f t="shared" si="2"/>
        <v>2.2021628943324253E-2</v>
      </c>
      <c r="T27">
        <f t="shared" si="3"/>
        <v>5.6712901810596135E-2</v>
      </c>
      <c r="U27">
        <f t="shared" si="4"/>
        <v>1.9230821205821313E-2</v>
      </c>
      <c r="V27">
        <f t="shared" si="5"/>
        <v>6.3153659228606884E-2</v>
      </c>
      <c r="W27">
        <f t="shared" si="6"/>
        <v>4.7862407063197034E-2</v>
      </c>
      <c r="X27">
        <f t="shared" si="7"/>
        <v>1.5367333535833801E-2</v>
      </c>
      <c r="Y27">
        <f t="shared" si="8"/>
        <v>1.199541689219779E-2</v>
      </c>
      <c r="Z27">
        <f t="shared" si="9"/>
        <v>1.6157193075916114E-2</v>
      </c>
      <c r="AA27">
        <f t="shared" si="10"/>
        <v>5.2967854689191249E-3</v>
      </c>
      <c r="AB27">
        <f t="shared" si="11"/>
        <v>1.3603522690702106E-2</v>
      </c>
    </row>
    <row r="28" spans="1:43">
      <c r="A28" s="71">
        <v>44601</v>
      </c>
      <c r="B28">
        <v>14490.370117</v>
      </c>
      <c r="C28" s="105">
        <v>174.510651</v>
      </c>
      <c r="D28" s="105">
        <v>161.18949900000001</v>
      </c>
      <c r="E28" s="105">
        <v>18.760000000000002</v>
      </c>
      <c r="F28" s="105">
        <v>21.5</v>
      </c>
      <c r="G28" s="105">
        <v>52.880001</v>
      </c>
      <c r="H28">
        <v>23.190000999999999</v>
      </c>
      <c r="I28">
        <v>266.68218999999999</v>
      </c>
      <c r="J28">
        <v>305.61111499999998</v>
      </c>
      <c r="K28">
        <v>310.66665599999999</v>
      </c>
      <c r="L28">
        <v>353.69293199999998</v>
      </c>
      <c r="M28">
        <v>35.901263999999998</v>
      </c>
      <c r="P28" s="71">
        <v>44601</v>
      </c>
      <c r="Q28">
        <f t="shared" si="1"/>
        <v>2.0847579013961306E-2</v>
      </c>
      <c r="R28">
        <f t="shared" si="1"/>
        <v>8.2936479886497987E-3</v>
      </c>
      <c r="S28">
        <f t="shared" si="2"/>
        <v>-1.3877340047484261E-3</v>
      </c>
      <c r="T28">
        <f t="shared" si="3"/>
        <v>2.7382256297918947E-2</v>
      </c>
      <c r="U28">
        <f t="shared" si="4"/>
        <v>9.6379342356994246E-2</v>
      </c>
      <c r="V28">
        <f t="shared" si="5"/>
        <v>3.7835791944088552E-4</v>
      </c>
      <c r="W28">
        <f t="shared" si="6"/>
        <v>2.8381464673235643E-2</v>
      </c>
      <c r="X28">
        <f t="shared" si="7"/>
        <v>6.3605198289031051E-2</v>
      </c>
      <c r="Y28">
        <f t="shared" si="8"/>
        <v>2.1834686267703258E-2</v>
      </c>
      <c r="Z28">
        <f t="shared" si="9"/>
        <v>1.0845917194067878E-2</v>
      </c>
      <c r="AA28">
        <f t="shared" si="10"/>
        <v>1.1969816465778325E-2</v>
      </c>
      <c r="AB28">
        <f t="shared" si="11"/>
        <v>1.0526386898634736E-2</v>
      </c>
    </row>
    <row r="29" spans="1:43">
      <c r="A29" s="71">
        <v>44602</v>
      </c>
      <c r="B29">
        <v>14185.639648</v>
      </c>
      <c r="C29" s="105">
        <v>170.392426</v>
      </c>
      <c r="D29" s="105">
        <v>159.00349399999999</v>
      </c>
      <c r="E29" s="105">
        <v>18.709999</v>
      </c>
      <c r="F29" s="105">
        <v>21.16</v>
      </c>
      <c r="G29" s="105">
        <v>49.889999000000003</v>
      </c>
      <c r="H29">
        <v>23.120000999999998</v>
      </c>
      <c r="I29">
        <v>257.88433800000001</v>
      </c>
      <c r="J29">
        <v>296.94000199999999</v>
      </c>
      <c r="K29">
        <v>301.51666299999999</v>
      </c>
      <c r="L29">
        <v>349.95324699999998</v>
      </c>
      <c r="M29">
        <v>35.630138000000002</v>
      </c>
      <c r="P29" s="71">
        <v>44602</v>
      </c>
      <c r="Q29">
        <f t="shared" si="1"/>
        <v>-2.1029860972460079E-2</v>
      </c>
      <c r="R29">
        <f t="shared" si="1"/>
        <v>-2.3598702866565981E-2</v>
      </c>
      <c r="S29">
        <f t="shared" si="2"/>
        <v>-1.3561708508071129E-2</v>
      </c>
      <c r="T29">
        <f t="shared" si="3"/>
        <v>-2.6652985074627788E-3</v>
      </c>
      <c r="U29">
        <f t="shared" si="4"/>
        <v>-1.5813953488372088E-2</v>
      </c>
      <c r="V29">
        <f t="shared" si="5"/>
        <v>-5.6543153242376014E-2</v>
      </c>
      <c r="W29">
        <f t="shared" si="6"/>
        <v>-3.0185423450391526E-3</v>
      </c>
      <c r="X29">
        <f t="shared" si="7"/>
        <v>-3.2990024568194741E-2</v>
      </c>
      <c r="Y29">
        <f t="shared" si="8"/>
        <v>-2.8373028906360266E-2</v>
      </c>
      <c r="Z29">
        <f t="shared" si="9"/>
        <v>-2.9452768178635801E-2</v>
      </c>
      <c r="AA29">
        <f t="shared" si="10"/>
        <v>-1.0573253411804137E-2</v>
      </c>
      <c r="AB29">
        <f t="shared" si="11"/>
        <v>-7.5519903700325243E-3</v>
      </c>
    </row>
    <row r="30" spans="1:43">
      <c r="A30" s="71">
        <v>44603</v>
      </c>
      <c r="B30">
        <v>13791.150390999999</v>
      </c>
      <c r="C30" s="105">
        <v>166.94735700000001</v>
      </c>
      <c r="D30" s="105">
        <v>153.29350299999999</v>
      </c>
      <c r="E30" s="105">
        <v>17.610001</v>
      </c>
      <c r="F30" s="105">
        <v>19.48</v>
      </c>
      <c r="G30" s="105">
        <v>47.759998000000003</v>
      </c>
      <c r="H30">
        <v>22.040001</v>
      </c>
      <c r="I30">
        <v>239.160156</v>
      </c>
      <c r="J30">
        <v>289.732056</v>
      </c>
      <c r="K30">
        <v>286.66665599999999</v>
      </c>
      <c r="L30">
        <v>342.86105300000003</v>
      </c>
      <c r="M30">
        <v>34.900889999999997</v>
      </c>
      <c r="P30" s="71">
        <v>44603</v>
      </c>
      <c r="Q30">
        <f t="shared" si="1"/>
        <v>-2.7809056679063408E-2</v>
      </c>
      <c r="R30">
        <f t="shared" si="1"/>
        <v>-2.0218439756236523E-2</v>
      </c>
      <c r="S30">
        <f t="shared" si="2"/>
        <v>-3.5911103940898324E-2</v>
      </c>
      <c r="T30">
        <f t="shared" si="3"/>
        <v>-5.8791986039122682E-2</v>
      </c>
      <c r="U30">
        <f t="shared" si="4"/>
        <v>-7.9395085066162552E-2</v>
      </c>
      <c r="V30">
        <f t="shared" si="5"/>
        <v>-4.2693947538463568E-2</v>
      </c>
      <c r="W30">
        <f t="shared" si="6"/>
        <v>-4.6712800747716159E-2</v>
      </c>
      <c r="X30">
        <f t="shared" si="7"/>
        <v>-7.2606898678740275E-2</v>
      </c>
      <c r="Y30">
        <f t="shared" si="8"/>
        <v>-2.4274082142694917E-2</v>
      </c>
      <c r="Z30">
        <f t="shared" si="9"/>
        <v>-4.925103260379346E-2</v>
      </c>
      <c r="AA30">
        <f t="shared" si="10"/>
        <v>-2.0266118576690761E-2</v>
      </c>
      <c r="AB30">
        <f t="shared" si="11"/>
        <v>-2.0467167430000002E-2</v>
      </c>
    </row>
    <row r="31" spans="1:43">
      <c r="A31" s="71">
        <v>44606</v>
      </c>
      <c r="B31">
        <v>13790.919921999999</v>
      </c>
      <c r="C31" s="105">
        <v>167.18493699999999</v>
      </c>
      <c r="D31" s="105">
        <v>155.16700700000001</v>
      </c>
      <c r="E31" s="105">
        <v>17.43</v>
      </c>
      <c r="F31" s="105">
        <v>19.02</v>
      </c>
      <c r="G31" s="105">
        <v>47.310001</v>
      </c>
      <c r="H31">
        <v>21.360001</v>
      </c>
      <c r="I31">
        <v>242.33575400000001</v>
      </c>
      <c r="J31">
        <v>289.69278000000003</v>
      </c>
      <c r="K31">
        <v>291.92001299999998</v>
      </c>
      <c r="L31">
        <v>340.19799799999998</v>
      </c>
      <c r="M31">
        <v>34.134250999999999</v>
      </c>
      <c r="P31" s="71">
        <v>44606</v>
      </c>
      <c r="Q31">
        <f t="shared" si="1"/>
        <v>-1.6711368773883212E-5</v>
      </c>
      <c r="R31">
        <f t="shared" si="1"/>
        <v>1.4230833256017338E-3</v>
      </c>
      <c r="S31">
        <f t="shared" si="2"/>
        <v>1.2221679088382667E-2</v>
      </c>
      <c r="T31">
        <f t="shared" si="3"/>
        <v>-1.0221521282139663E-2</v>
      </c>
      <c r="U31">
        <f t="shared" si="4"/>
        <v>-2.3613963039014418E-2</v>
      </c>
      <c r="V31">
        <f t="shared" si="5"/>
        <v>-9.4220481332516655E-3</v>
      </c>
      <c r="W31">
        <f t="shared" si="6"/>
        <v>-3.0852993155490317E-2</v>
      </c>
      <c r="X31">
        <f t="shared" si="7"/>
        <v>1.3278123133520652E-2</v>
      </c>
      <c r="Y31">
        <f t="shared" si="8"/>
        <v>-1.355597324721727E-4</v>
      </c>
      <c r="Z31">
        <f t="shared" si="9"/>
        <v>1.8325664635373547E-2</v>
      </c>
      <c r="AA31">
        <f t="shared" si="10"/>
        <v>-7.7671551688317381E-3</v>
      </c>
      <c r="AB31">
        <f t="shared" si="11"/>
        <v>-2.1966173355464514E-2</v>
      </c>
    </row>
    <row r="32" spans="1:43">
      <c r="A32" s="71">
        <v>44607</v>
      </c>
      <c r="B32">
        <v>14139.759765999999</v>
      </c>
      <c r="C32" s="105">
        <v>171.05571</v>
      </c>
      <c r="D32" s="105">
        <v>156.51049800000001</v>
      </c>
      <c r="E32" s="105">
        <v>18.84</v>
      </c>
      <c r="F32" s="105">
        <v>20.299999</v>
      </c>
      <c r="G32" s="105">
        <v>49.959999000000003</v>
      </c>
      <c r="H32">
        <v>22.780000999999999</v>
      </c>
      <c r="I32">
        <v>264.58514400000001</v>
      </c>
      <c r="J32">
        <v>295.06436200000002</v>
      </c>
      <c r="K32">
        <v>307.476654</v>
      </c>
      <c r="L32">
        <v>343.69210800000002</v>
      </c>
      <c r="M32">
        <v>34.938285999999998</v>
      </c>
      <c r="P32" s="71">
        <v>44607</v>
      </c>
      <c r="Q32">
        <f t="shared" si="1"/>
        <v>2.5294893014606839E-2</v>
      </c>
      <c r="R32">
        <f t="shared" si="1"/>
        <v>2.3152642034970018E-2</v>
      </c>
      <c r="S32">
        <f t="shared" si="2"/>
        <v>8.6583548009017148E-3</v>
      </c>
      <c r="T32">
        <f t="shared" si="3"/>
        <v>8.0895008605851984E-2</v>
      </c>
      <c r="U32">
        <f t="shared" si="4"/>
        <v>6.7297528916929555E-2</v>
      </c>
      <c r="V32">
        <f t="shared" si="5"/>
        <v>5.6013484337064455E-2</v>
      </c>
      <c r="W32">
        <f t="shared" si="6"/>
        <v>6.6479397636732232E-2</v>
      </c>
      <c r="X32">
        <f t="shared" si="7"/>
        <v>9.1812246574230247E-2</v>
      </c>
      <c r="Y32">
        <f t="shared" si="8"/>
        <v>1.8542339923003911E-2</v>
      </c>
      <c r="Z32">
        <f t="shared" si="9"/>
        <v>5.3290765645451016E-2</v>
      </c>
      <c r="AA32">
        <f t="shared" si="10"/>
        <v>1.0270812939939861E-2</v>
      </c>
      <c r="AB32">
        <f t="shared" si="11"/>
        <v>2.3555079617830165E-2</v>
      </c>
    </row>
    <row r="33" spans="1:28">
      <c r="A33" s="71">
        <v>44608</v>
      </c>
      <c r="B33">
        <v>14124.089844</v>
      </c>
      <c r="C33" s="105">
        <v>170.81814600000001</v>
      </c>
      <c r="D33" s="105">
        <v>158.100494</v>
      </c>
      <c r="E33" s="105">
        <v>18.82</v>
      </c>
      <c r="F33" s="105">
        <v>18.870000999999998</v>
      </c>
      <c r="G33" s="105">
        <v>45.330002</v>
      </c>
      <c r="H33">
        <v>23.309999000000001</v>
      </c>
      <c r="I33">
        <v>264.74481200000002</v>
      </c>
      <c r="J33">
        <v>294.71997099999999</v>
      </c>
      <c r="K33">
        <v>307.79666099999997</v>
      </c>
      <c r="L33">
        <v>340.01852400000001</v>
      </c>
      <c r="M33">
        <v>35.424446000000003</v>
      </c>
      <c r="P33" s="71">
        <v>44608</v>
      </c>
      <c r="Q33">
        <f t="shared" si="1"/>
        <v>-1.108216989490763E-3</v>
      </c>
      <c r="R33">
        <f t="shared" si="1"/>
        <v>-1.3888106979883447E-3</v>
      </c>
      <c r="S33">
        <f t="shared" si="2"/>
        <v>1.0159037382910793E-2</v>
      </c>
      <c r="T33">
        <f t="shared" si="3"/>
        <v>-1.0615711252653702E-3</v>
      </c>
      <c r="U33">
        <f t="shared" si="4"/>
        <v>-7.0443254701638217E-2</v>
      </c>
      <c r="V33">
        <f t="shared" si="5"/>
        <v>-9.2674081118376384E-2</v>
      </c>
      <c r="W33">
        <f t="shared" si="6"/>
        <v>2.3265934009397218E-2</v>
      </c>
      <c r="X33">
        <f t="shared" si="7"/>
        <v>6.0346547650464669E-4</v>
      </c>
      <c r="Y33">
        <f t="shared" si="8"/>
        <v>-1.1671724693069849E-3</v>
      </c>
      <c r="Z33">
        <f t="shared" si="9"/>
        <v>1.0407521866683755E-3</v>
      </c>
      <c r="AA33">
        <f t="shared" si="10"/>
        <v>-1.0688589916647156E-2</v>
      </c>
      <c r="AB33">
        <f t="shared" si="11"/>
        <v>1.3914821122020847E-2</v>
      </c>
    </row>
    <row r="34" spans="1:28">
      <c r="A34" s="71">
        <v>44609</v>
      </c>
      <c r="B34">
        <v>13716.719727</v>
      </c>
      <c r="C34" s="105">
        <v>167.18493699999999</v>
      </c>
      <c r="D34" s="105">
        <v>154.65249600000001</v>
      </c>
      <c r="E34" s="105">
        <v>18.219999000000001</v>
      </c>
      <c r="F34" s="105">
        <v>17.389999</v>
      </c>
      <c r="G34" s="105">
        <v>42.150002000000001</v>
      </c>
      <c r="H34">
        <v>22.42</v>
      </c>
      <c r="I34">
        <v>244.73245199999999</v>
      </c>
      <c r="J34">
        <v>286.08993500000003</v>
      </c>
      <c r="K34">
        <v>292.116669</v>
      </c>
      <c r="L34">
        <v>329.63992300000001</v>
      </c>
      <c r="M34">
        <v>34.050102000000003</v>
      </c>
      <c r="P34" s="71">
        <v>44609</v>
      </c>
      <c r="Q34">
        <f t="shared" si="1"/>
        <v>-2.8842220737717392E-2</v>
      </c>
      <c r="R34">
        <f t="shared" si="1"/>
        <v>-2.1269455763792341E-2</v>
      </c>
      <c r="S34">
        <f t="shared" si="2"/>
        <v>-2.1808900862763807E-2</v>
      </c>
      <c r="T34">
        <f t="shared" si="3"/>
        <v>-3.1881030818278366E-2</v>
      </c>
      <c r="U34">
        <f t="shared" si="4"/>
        <v>-7.8431474380949898E-2</v>
      </c>
      <c r="V34">
        <f t="shared" si="5"/>
        <v>-7.0152213979606706E-2</v>
      </c>
      <c r="W34">
        <f t="shared" si="6"/>
        <v>-3.8180996918961665E-2</v>
      </c>
      <c r="X34">
        <f t="shared" si="7"/>
        <v>-7.5591131885900859E-2</v>
      </c>
      <c r="Y34">
        <f t="shared" si="8"/>
        <v>-2.9282155432893829E-2</v>
      </c>
      <c r="Z34">
        <f t="shared" si="9"/>
        <v>-5.0942696873504979E-2</v>
      </c>
      <c r="AA34">
        <f t="shared" si="10"/>
        <v>-3.0523634059419665E-2</v>
      </c>
      <c r="AB34">
        <f t="shared" si="11"/>
        <v>-3.8796485342353713E-2</v>
      </c>
    </row>
    <row r="35" spans="1:28">
      <c r="A35" s="71">
        <v>44610</v>
      </c>
      <c r="B35">
        <v>13548.070313</v>
      </c>
      <c r="C35" s="105">
        <v>165.62081900000001</v>
      </c>
      <c r="D35" s="105">
        <v>152.60150100000001</v>
      </c>
      <c r="E35" s="105">
        <v>17.870000999999998</v>
      </c>
      <c r="F35" s="105">
        <v>16.350000000000001</v>
      </c>
      <c r="G35" s="105">
        <v>39.709999000000003</v>
      </c>
      <c r="H35">
        <v>22.17</v>
      </c>
      <c r="I35">
        <v>236.094391</v>
      </c>
      <c r="J35">
        <v>283.33462500000002</v>
      </c>
      <c r="K35">
        <v>285.66000400000001</v>
      </c>
      <c r="L35">
        <v>326.78799400000003</v>
      </c>
      <c r="M35">
        <v>33.844425000000001</v>
      </c>
      <c r="P35" s="71">
        <v>44610</v>
      </c>
      <c r="Q35">
        <f t="shared" si="1"/>
        <v>-1.2295170956072677E-2</v>
      </c>
      <c r="R35">
        <f t="shared" si="1"/>
        <v>-9.3556155719936619E-3</v>
      </c>
      <c r="S35">
        <f t="shared" si="2"/>
        <v>-1.3261958604276262E-2</v>
      </c>
      <c r="T35">
        <f t="shared" si="3"/>
        <v>-1.9209550999426669E-2</v>
      </c>
      <c r="U35">
        <f t="shared" si="4"/>
        <v>-5.9804431271100023E-2</v>
      </c>
      <c r="V35">
        <f t="shared" si="5"/>
        <v>-5.7888561903271019E-2</v>
      </c>
      <c r="W35">
        <f t="shared" si="6"/>
        <v>-1.1150758251561105E-2</v>
      </c>
      <c r="X35">
        <f t="shared" si="7"/>
        <v>-3.5295936151532502E-2</v>
      </c>
      <c r="Y35">
        <f t="shared" si="8"/>
        <v>-9.6309225279107014E-3</v>
      </c>
      <c r="Z35">
        <f t="shared" si="9"/>
        <v>-2.2103035140387646E-2</v>
      </c>
      <c r="AA35">
        <f t="shared" si="10"/>
        <v>-8.6516492724698999E-3</v>
      </c>
      <c r="AB35">
        <f t="shared" si="11"/>
        <v>-6.0404224339768919E-3</v>
      </c>
    </row>
    <row r="36" spans="1:28">
      <c r="A36" s="71">
        <v>44614</v>
      </c>
      <c r="B36">
        <v>13381.519531</v>
      </c>
      <c r="C36" s="105">
        <v>162.67074600000001</v>
      </c>
      <c r="D36" s="105">
        <v>150.197495</v>
      </c>
      <c r="E36" s="105">
        <v>17.43</v>
      </c>
      <c r="F36" s="105">
        <v>15.44</v>
      </c>
      <c r="G36" s="105">
        <v>36.450001</v>
      </c>
      <c r="H36">
        <v>21.51</v>
      </c>
      <c r="I36">
        <v>233.577866</v>
      </c>
      <c r="J36">
        <v>283.12799100000001</v>
      </c>
      <c r="K36">
        <v>273.843323</v>
      </c>
      <c r="L36">
        <v>325.11642499999999</v>
      </c>
      <c r="M36">
        <v>32.900143</v>
      </c>
      <c r="P36" s="71">
        <v>44614</v>
      </c>
      <c r="Q36">
        <f t="shared" si="1"/>
        <v>-1.2293321347777999E-2</v>
      </c>
      <c r="R36">
        <f t="shared" si="1"/>
        <v>-1.7812211156859471E-2</v>
      </c>
      <c r="S36">
        <f t="shared" si="2"/>
        <v>-1.575348855841208E-2</v>
      </c>
      <c r="T36">
        <f t="shared" si="3"/>
        <v>-2.4622326546036501E-2</v>
      </c>
      <c r="U36">
        <f t="shared" si="4"/>
        <v>-5.5657492354740171E-2</v>
      </c>
      <c r="V36">
        <f t="shared" si="5"/>
        <v>-8.2095141830650836E-2</v>
      </c>
      <c r="W36">
        <f t="shared" si="6"/>
        <v>-2.9769959404600817E-2</v>
      </c>
      <c r="X36">
        <f t="shared" si="7"/>
        <v>-1.0658978340573968E-2</v>
      </c>
      <c r="Y36">
        <f t="shared" si="8"/>
        <v>-7.2929314586951091E-4</v>
      </c>
      <c r="Z36">
        <f t="shared" si="9"/>
        <v>-4.136624250694898E-2</v>
      </c>
      <c r="AA36">
        <f t="shared" si="10"/>
        <v>-5.1151481409688311E-3</v>
      </c>
      <c r="AB36">
        <f t="shared" si="11"/>
        <v>-2.790066606243129E-2</v>
      </c>
    </row>
    <row r="37" spans="1:28">
      <c r="A37" s="71">
        <v>44615</v>
      </c>
      <c r="B37">
        <v>13037.490234000001</v>
      </c>
      <c r="C37" s="105">
        <v>158.463379</v>
      </c>
      <c r="D37" s="105">
        <v>144.82699600000001</v>
      </c>
      <c r="E37" s="105">
        <v>16.639999</v>
      </c>
      <c r="F37" s="105">
        <v>14.27</v>
      </c>
      <c r="G37" s="105">
        <v>44.77</v>
      </c>
      <c r="H37">
        <v>20.209999</v>
      </c>
      <c r="I37">
        <v>223.56166099999999</v>
      </c>
      <c r="J37">
        <v>275.79684400000002</v>
      </c>
      <c r="K37">
        <v>254.679993</v>
      </c>
      <c r="L37">
        <v>322.207855</v>
      </c>
      <c r="M37">
        <v>32.292442000000001</v>
      </c>
      <c r="P37" s="71">
        <v>44615</v>
      </c>
      <c r="Q37">
        <f t="shared" si="1"/>
        <v>-2.57092848239702E-2</v>
      </c>
      <c r="R37">
        <f t="shared" si="1"/>
        <v>-2.5864312443738376E-2</v>
      </c>
      <c r="S37">
        <f t="shared" si="2"/>
        <v>-3.5756248797624721E-2</v>
      </c>
      <c r="T37">
        <f t="shared" si="3"/>
        <v>-4.5324211130235235E-2</v>
      </c>
      <c r="U37">
        <f t="shared" si="4"/>
        <v>-7.5777202072538852E-2</v>
      </c>
      <c r="V37">
        <f t="shared" si="5"/>
        <v>0.2282578538200864</v>
      </c>
      <c r="W37">
        <f t="shared" si="6"/>
        <v>-6.0437052533705328E-2</v>
      </c>
      <c r="X37">
        <f t="shared" si="7"/>
        <v>-4.2881653007310262E-2</v>
      </c>
      <c r="Y37">
        <f t="shared" si="8"/>
        <v>-2.5893402394113647E-2</v>
      </c>
      <c r="Z37">
        <f t="shared" si="9"/>
        <v>-6.9979175647090733E-2</v>
      </c>
      <c r="AA37">
        <f t="shared" si="10"/>
        <v>-8.9462413349310089E-3</v>
      </c>
      <c r="AB37">
        <f t="shared" si="11"/>
        <v>-1.8471074730586998E-2</v>
      </c>
    </row>
    <row r="38" spans="1:28">
      <c r="A38" s="71">
        <v>44616</v>
      </c>
      <c r="B38">
        <v>13473.589844</v>
      </c>
      <c r="C38" s="105">
        <v>161.106583</v>
      </c>
      <c r="D38" s="105">
        <v>151.358002</v>
      </c>
      <c r="E38" s="105">
        <v>16.959999</v>
      </c>
      <c r="F38" s="105">
        <v>15.01</v>
      </c>
      <c r="G38" s="105">
        <v>53.009998000000003</v>
      </c>
      <c r="H38">
        <v>20.629999000000002</v>
      </c>
      <c r="I38">
        <v>237.152908</v>
      </c>
      <c r="J38">
        <v>289.88833599999998</v>
      </c>
      <c r="K38">
        <v>266.92334</v>
      </c>
      <c r="L38">
        <v>321.26342799999998</v>
      </c>
      <c r="M38">
        <v>32.283088999999997</v>
      </c>
      <c r="P38" s="71">
        <v>44616</v>
      </c>
      <c r="Q38">
        <f t="shared" si="1"/>
        <v>3.3449659571955871E-2</v>
      </c>
      <c r="R38">
        <f t="shared" si="1"/>
        <v>1.6680219850669708E-2</v>
      </c>
      <c r="S38">
        <f t="shared" si="2"/>
        <v>4.5095225202351021E-2</v>
      </c>
      <c r="T38">
        <f t="shared" si="3"/>
        <v>1.9230770386464584E-2</v>
      </c>
      <c r="U38">
        <f t="shared" si="4"/>
        <v>5.1857042747021742E-2</v>
      </c>
      <c r="V38">
        <f t="shared" si="5"/>
        <v>0.18405177574268483</v>
      </c>
      <c r="W38">
        <f t="shared" si="6"/>
        <v>2.0781792220771596E-2</v>
      </c>
      <c r="X38">
        <f t="shared" si="7"/>
        <v>6.0794176153486403E-2</v>
      </c>
      <c r="Y38">
        <f t="shared" si="8"/>
        <v>5.1093739129226434E-2</v>
      </c>
      <c r="Z38">
        <f t="shared" si="9"/>
        <v>4.8073454281899561E-2</v>
      </c>
      <c r="AA38">
        <f t="shared" si="10"/>
        <v>-2.931111037004417E-3</v>
      </c>
      <c r="AB38">
        <f t="shared" si="11"/>
        <v>-2.8963433610887607E-4</v>
      </c>
    </row>
    <row r="39" spans="1:28">
      <c r="A39" s="71">
        <v>44617</v>
      </c>
      <c r="B39">
        <v>13694.620117</v>
      </c>
      <c r="C39" s="105">
        <v>163.19538900000001</v>
      </c>
      <c r="D39" s="105">
        <v>153.788498</v>
      </c>
      <c r="E39" s="105">
        <v>17.459999</v>
      </c>
      <c r="F39" s="105">
        <v>20.92</v>
      </c>
      <c r="G39" s="105">
        <v>53.98</v>
      </c>
      <c r="H39">
        <v>21.1</v>
      </c>
      <c r="I39">
        <v>241.237289</v>
      </c>
      <c r="J39">
        <v>292.564911</v>
      </c>
      <c r="K39">
        <v>269.95666499999999</v>
      </c>
      <c r="L39">
        <v>330.640961</v>
      </c>
      <c r="M39">
        <v>32.208294000000002</v>
      </c>
      <c r="P39" s="71">
        <v>44617</v>
      </c>
      <c r="Q39">
        <f t="shared" si="1"/>
        <v>1.6404705468931025E-2</v>
      </c>
      <c r="R39">
        <f t="shared" si="1"/>
        <v>1.2965367156970893E-2</v>
      </c>
      <c r="S39">
        <f t="shared" si="2"/>
        <v>1.6057928671653614E-2</v>
      </c>
      <c r="T39">
        <f t="shared" si="3"/>
        <v>2.9481133813746098E-2</v>
      </c>
      <c r="U39">
        <f t="shared" si="4"/>
        <v>0.39373750832778159</v>
      </c>
      <c r="V39">
        <f t="shared" si="5"/>
        <v>1.8298472676795682E-2</v>
      </c>
      <c r="W39">
        <f t="shared" si="6"/>
        <v>2.2782405369966324E-2</v>
      </c>
      <c r="X39">
        <f t="shared" si="7"/>
        <v>1.722256342730576E-2</v>
      </c>
      <c r="Y39">
        <f t="shared" si="8"/>
        <v>9.2331241640574799E-3</v>
      </c>
      <c r="Z39">
        <f t="shared" si="9"/>
        <v>1.1364030586459734E-2</v>
      </c>
      <c r="AA39">
        <f t="shared" si="10"/>
        <v>2.9189544102106852E-2</v>
      </c>
      <c r="AB39">
        <f t="shared" si="11"/>
        <v>-2.3168476845569093E-3</v>
      </c>
    </row>
    <row r="40" spans="1:28">
      <c r="A40" s="71">
        <v>44620</v>
      </c>
      <c r="B40">
        <v>13751.400390999999</v>
      </c>
      <c r="C40" s="105">
        <v>163.46267700000001</v>
      </c>
      <c r="D40" s="105">
        <v>153.56300400000001</v>
      </c>
      <c r="E40" s="105">
        <v>17.25</v>
      </c>
      <c r="F40" s="105">
        <v>19.049999</v>
      </c>
      <c r="G40" s="105">
        <v>56.900002000000001</v>
      </c>
      <c r="H40">
        <v>20.329999999999998</v>
      </c>
      <c r="I40">
        <v>243.51414500000001</v>
      </c>
      <c r="J40">
        <v>294.02130099999999</v>
      </c>
      <c r="K40">
        <v>290.14334100000002</v>
      </c>
      <c r="L40">
        <v>322.30224600000003</v>
      </c>
      <c r="M40">
        <v>32.124161000000001</v>
      </c>
      <c r="P40" s="71">
        <v>44620</v>
      </c>
      <c r="Q40">
        <f t="shared" si="1"/>
        <v>4.1461737174815E-3</v>
      </c>
      <c r="R40">
        <f t="shared" si="1"/>
        <v>1.6378403926596708E-3</v>
      </c>
      <c r="S40">
        <f t="shared" si="2"/>
        <v>-1.466260500183815E-3</v>
      </c>
      <c r="T40">
        <f t="shared" si="3"/>
        <v>-1.2027434824022604E-2</v>
      </c>
      <c r="U40">
        <f t="shared" si="4"/>
        <v>-8.9388193116634887E-2</v>
      </c>
      <c r="V40">
        <f t="shared" si="5"/>
        <v>5.409414597999266E-2</v>
      </c>
      <c r="W40">
        <f t="shared" si="6"/>
        <v>-3.6492890995260811E-2</v>
      </c>
      <c r="X40">
        <f t="shared" si="7"/>
        <v>9.4382423606161874E-3</v>
      </c>
      <c r="Y40">
        <f t="shared" si="8"/>
        <v>4.9780064021416395E-3</v>
      </c>
      <c r="Z40">
        <f t="shared" si="9"/>
        <v>7.4777468450353074E-2</v>
      </c>
      <c r="AA40">
        <f t="shared" si="10"/>
        <v>-2.5219848668417037E-2</v>
      </c>
      <c r="AB40">
        <f t="shared" si="11"/>
        <v>-2.6121532546865517E-3</v>
      </c>
    </row>
    <row r="41" spans="1:28">
      <c r="A41" s="71">
        <v>44621</v>
      </c>
      <c r="B41">
        <v>13532.459961</v>
      </c>
      <c r="C41" s="105">
        <v>161.56196600000001</v>
      </c>
      <c r="D41" s="105">
        <v>151.141998</v>
      </c>
      <c r="E41" s="105">
        <v>16.290001</v>
      </c>
      <c r="F41" s="105">
        <v>17.200001</v>
      </c>
      <c r="G41" s="105">
        <v>55.150002000000001</v>
      </c>
      <c r="H41">
        <v>18.860001</v>
      </c>
      <c r="I41">
        <v>234.44667100000001</v>
      </c>
      <c r="J41">
        <v>290.24258400000002</v>
      </c>
      <c r="K41">
        <v>288.12332199999997</v>
      </c>
      <c r="L41">
        <v>311.76748700000002</v>
      </c>
      <c r="M41">
        <v>31.853024000000001</v>
      </c>
      <c r="P41" s="71">
        <v>44621</v>
      </c>
      <c r="Q41">
        <f t="shared" si="1"/>
        <v>-1.5921318831156325E-2</v>
      </c>
      <c r="R41">
        <f t="shared" si="1"/>
        <v>-1.162779806915802E-2</v>
      </c>
      <c r="S41">
        <f t="shared" si="2"/>
        <v>-1.5765555094246562E-2</v>
      </c>
      <c r="T41">
        <f t="shared" si="3"/>
        <v>-5.5652115942028978E-2</v>
      </c>
      <c r="U41">
        <f t="shared" si="4"/>
        <v>-9.7112761003294509E-2</v>
      </c>
      <c r="V41">
        <f t="shared" si="5"/>
        <v>-3.0755710693999624E-2</v>
      </c>
      <c r="W41">
        <f t="shared" si="6"/>
        <v>-7.2306886374815443E-2</v>
      </c>
      <c r="X41">
        <f t="shared" si="7"/>
        <v>-3.7235923194523277E-2</v>
      </c>
      <c r="Y41">
        <f t="shared" si="8"/>
        <v>-1.2851847764594347E-2</v>
      </c>
      <c r="Z41">
        <f t="shared" si="9"/>
        <v>-6.9621415161137453E-3</v>
      </c>
      <c r="AA41">
        <f t="shared" si="10"/>
        <v>-3.2685962107753999E-2</v>
      </c>
      <c r="AB41">
        <f t="shared" si="11"/>
        <v>-8.4402826894062546E-3</v>
      </c>
    </row>
    <row r="42" spans="1:28">
      <c r="A42" s="71">
        <v>44622</v>
      </c>
      <c r="B42">
        <v>13752.019531</v>
      </c>
      <c r="C42" s="105">
        <v>164.88826</v>
      </c>
      <c r="D42" s="105">
        <v>152.052505</v>
      </c>
      <c r="E42" s="105">
        <v>16.370000999999998</v>
      </c>
      <c r="F42" s="105">
        <v>17.079999999999998</v>
      </c>
      <c r="G42" s="105">
        <v>55.970001000000003</v>
      </c>
      <c r="H42">
        <v>19.02</v>
      </c>
      <c r="I42">
        <v>241.907623</v>
      </c>
      <c r="J42">
        <v>295.398956</v>
      </c>
      <c r="K42">
        <v>293.29666099999997</v>
      </c>
      <c r="L42">
        <v>319.53796399999999</v>
      </c>
      <c r="M42">
        <v>33.947268999999999</v>
      </c>
      <c r="P42" s="71">
        <v>44622</v>
      </c>
      <c r="Q42">
        <f t="shared" si="1"/>
        <v>1.6224660603671556E-2</v>
      </c>
      <c r="R42">
        <f t="shared" si="1"/>
        <v>2.0588348126439546E-2</v>
      </c>
      <c r="S42">
        <f t="shared" si="2"/>
        <v>6.0241826365163937E-3</v>
      </c>
      <c r="T42">
        <f t="shared" si="3"/>
        <v>4.9109880349300344E-3</v>
      </c>
      <c r="U42">
        <f t="shared" si="4"/>
        <v>-6.9768019199534939E-3</v>
      </c>
      <c r="V42">
        <f t="shared" si="5"/>
        <v>1.4868521672945775E-2</v>
      </c>
      <c r="W42">
        <f t="shared" si="6"/>
        <v>8.4835096244161978E-3</v>
      </c>
      <c r="X42">
        <f t="shared" si="7"/>
        <v>3.1823663642466443E-2</v>
      </c>
      <c r="Y42">
        <f t="shared" si="8"/>
        <v>1.7765732129782774E-2</v>
      </c>
      <c r="Z42">
        <f t="shared" si="9"/>
        <v>1.7955294156992953E-2</v>
      </c>
      <c r="AA42">
        <f t="shared" si="10"/>
        <v>2.4923949173699344E-2</v>
      </c>
      <c r="AB42">
        <f t="shared" si="11"/>
        <v>6.5747132831093125E-2</v>
      </c>
    </row>
    <row r="43" spans="1:28">
      <c r="A43" s="71">
        <v>44623</v>
      </c>
      <c r="B43">
        <v>13537.940430000001</v>
      </c>
      <c r="C43" s="105">
        <v>164.56153900000001</v>
      </c>
      <c r="D43" s="105">
        <v>147.89849899999999</v>
      </c>
      <c r="E43" s="105">
        <v>15.71</v>
      </c>
      <c r="F43" s="105">
        <v>15.94</v>
      </c>
      <c r="G43" s="105">
        <v>52.310001</v>
      </c>
      <c r="H43">
        <v>18.27</v>
      </c>
      <c r="I43">
        <v>236.853745</v>
      </c>
      <c r="J43">
        <v>291.197113</v>
      </c>
      <c r="K43">
        <v>279.76333599999998</v>
      </c>
      <c r="L43">
        <v>316.72616599999998</v>
      </c>
      <c r="M43">
        <v>34.237087000000002</v>
      </c>
      <c r="P43" s="71">
        <v>44623</v>
      </c>
      <c r="Q43">
        <f t="shared" si="1"/>
        <v>-1.556710274570358E-2</v>
      </c>
      <c r="R43">
        <f t="shared" si="1"/>
        <v>-1.9814691476518222E-3</v>
      </c>
      <c r="S43">
        <f t="shared" si="2"/>
        <v>-2.7319549914682495E-2</v>
      </c>
      <c r="T43">
        <f t="shared" si="3"/>
        <v>-4.031771287002351E-2</v>
      </c>
      <c r="U43">
        <f t="shared" si="4"/>
        <v>-6.6744730679156844E-2</v>
      </c>
      <c r="V43">
        <f t="shared" si="5"/>
        <v>-6.5392173210788468E-2</v>
      </c>
      <c r="W43">
        <f t="shared" si="6"/>
        <v>-3.9432176656151417E-2</v>
      </c>
      <c r="X43">
        <f t="shared" si="7"/>
        <v>-2.0891768259820392E-2</v>
      </c>
      <c r="Y43">
        <f t="shared" si="8"/>
        <v>-1.4224298748029416E-2</v>
      </c>
      <c r="Z43">
        <f t="shared" si="9"/>
        <v>-4.614210388163946E-2</v>
      </c>
      <c r="AA43">
        <f t="shared" si="10"/>
        <v>-8.7995741250952268E-3</v>
      </c>
      <c r="AB43">
        <f t="shared" si="11"/>
        <v>8.5372994216413676E-3</v>
      </c>
    </row>
    <row r="44" spans="1:28">
      <c r="A44" s="71">
        <v>44624</v>
      </c>
      <c r="B44">
        <v>13313.440430000001</v>
      </c>
      <c r="C44" s="105">
        <v>161.532242</v>
      </c>
      <c r="D44" s="105">
        <v>145.641006</v>
      </c>
      <c r="E44" s="105">
        <v>14.59</v>
      </c>
      <c r="F44" s="105">
        <v>14.74</v>
      </c>
      <c r="G44" s="105">
        <v>51.549999</v>
      </c>
      <c r="H44">
        <v>17.23</v>
      </c>
      <c r="I44">
        <v>229.08311499999999</v>
      </c>
      <c r="J44">
        <v>285.23379499999999</v>
      </c>
      <c r="K44">
        <v>279.42999300000002</v>
      </c>
      <c r="L44">
        <v>313.16390999999999</v>
      </c>
      <c r="M44">
        <v>33.984665</v>
      </c>
      <c r="P44" s="71">
        <v>44624</v>
      </c>
      <c r="Q44">
        <f t="shared" si="1"/>
        <v>-1.658302466027323E-2</v>
      </c>
      <c r="R44">
        <f t="shared" si="1"/>
        <v>-1.8408292839312921E-2</v>
      </c>
      <c r="S44">
        <f t="shared" si="2"/>
        <v>-1.5263799262763191E-2</v>
      </c>
      <c r="T44">
        <f t="shared" si="3"/>
        <v>-7.1292170591979689E-2</v>
      </c>
      <c r="U44">
        <f t="shared" si="4"/>
        <v>-7.5282308657465449E-2</v>
      </c>
      <c r="V44">
        <f t="shared" si="5"/>
        <v>-1.4528808745386949E-2</v>
      </c>
      <c r="W44">
        <f t="shared" si="6"/>
        <v>-5.6923918992884466E-2</v>
      </c>
      <c r="X44">
        <f t="shared" si="7"/>
        <v>-3.2807714313320274E-2</v>
      </c>
      <c r="Y44">
        <f t="shared" si="8"/>
        <v>-2.047863022598035E-2</v>
      </c>
      <c r="Z44">
        <f t="shared" si="9"/>
        <v>-1.191517819189705E-3</v>
      </c>
      <c r="AA44">
        <f t="shared" si="10"/>
        <v>-1.124711622341929E-2</v>
      </c>
      <c r="AB44">
        <f t="shared" si="11"/>
        <v>-7.3727650953482925E-3</v>
      </c>
    </row>
    <row r="45" spans="1:28">
      <c r="A45" s="71">
        <v>44627</v>
      </c>
      <c r="B45">
        <v>12830.959961</v>
      </c>
      <c r="C45" s="105">
        <v>157.70114100000001</v>
      </c>
      <c r="D45" s="105">
        <v>137.453003</v>
      </c>
      <c r="E45" s="105">
        <v>12.84</v>
      </c>
      <c r="F45" s="105">
        <v>12.45</v>
      </c>
      <c r="G45" s="105">
        <v>50.630001</v>
      </c>
      <c r="H45">
        <v>15.53</v>
      </c>
      <c r="I45">
        <v>213.26226800000001</v>
      </c>
      <c r="J45">
        <v>274.458618</v>
      </c>
      <c r="K45">
        <v>268.19332900000001</v>
      </c>
      <c r="L45">
        <v>305.773438</v>
      </c>
      <c r="M45">
        <v>33.339561000000003</v>
      </c>
      <c r="P45" s="71">
        <v>44627</v>
      </c>
      <c r="Q45">
        <f t="shared" si="1"/>
        <v>-3.6240104241785386E-2</v>
      </c>
      <c r="R45">
        <f t="shared" si="1"/>
        <v>-2.3717252683213483E-2</v>
      </c>
      <c r="S45">
        <f t="shared" si="2"/>
        <v>-5.6220450715645354E-2</v>
      </c>
      <c r="T45">
        <f t="shared" si="3"/>
        <v>-0.11994516792323509</v>
      </c>
      <c r="U45">
        <f t="shared" si="4"/>
        <v>-0.15535956580732707</v>
      </c>
      <c r="V45">
        <f t="shared" si="5"/>
        <v>-1.7846712276366864E-2</v>
      </c>
      <c r="W45">
        <f t="shared" si="6"/>
        <v>-9.8665118978525881E-2</v>
      </c>
      <c r="X45">
        <f t="shared" si="7"/>
        <v>-6.9061602379555498E-2</v>
      </c>
      <c r="Y45">
        <f t="shared" si="8"/>
        <v>-3.7776649151970175E-2</v>
      </c>
      <c r="Z45">
        <f t="shared" si="9"/>
        <v>-4.0212805645384021E-2</v>
      </c>
      <c r="AA45">
        <f t="shared" si="10"/>
        <v>-2.3599373248341382E-2</v>
      </c>
      <c r="AB45">
        <f t="shared" si="11"/>
        <v>-1.8982208593199209E-2</v>
      </c>
    </row>
    <row r="46" spans="1:28">
      <c r="A46" s="71">
        <v>44628</v>
      </c>
      <c r="B46">
        <v>12795.549805000001</v>
      </c>
      <c r="C46" s="105">
        <v>155.85977199999999</v>
      </c>
      <c r="D46" s="105">
        <v>136.01449600000001</v>
      </c>
      <c r="E46" s="105">
        <v>13.51</v>
      </c>
      <c r="F46" s="105">
        <v>12.77</v>
      </c>
      <c r="G46" s="105">
        <v>52.110000999999997</v>
      </c>
      <c r="H46">
        <v>15.88</v>
      </c>
      <c r="I46">
        <v>214.880325</v>
      </c>
      <c r="J46">
        <v>271.44741800000003</v>
      </c>
      <c r="K46">
        <v>274.79998799999998</v>
      </c>
      <c r="L46">
        <v>305.27947999999998</v>
      </c>
      <c r="M46">
        <v>33.546700000000001</v>
      </c>
      <c r="P46" s="71">
        <v>44628</v>
      </c>
      <c r="Q46">
        <f t="shared" si="1"/>
        <v>-2.7597433167611701E-3</v>
      </c>
      <c r="R46">
        <f t="shared" si="1"/>
        <v>-1.167632008445655E-2</v>
      </c>
      <c r="S46">
        <f t="shared" si="2"/>
        <v>-1.0465446142344284E-2</v>
      </c>
      <c r="T46">
        <f t="shared" si="3"/>
        <v>5.2180685358255444E-2</v>
      </c>
      <c r="U46">
        <f t="shared" si="4"/>
        <v>2.5702811244979945E-2</v>
      </c>
      <c r="V46">
        <f t="shared" si="5"/>
        <v>2.9231680244288301E-2</v>
      </c>
      <c r="W46">
        <f t="shared" si="6"/>
        <v>2.2537025112685218E-2</v>
      </c>
      <c r="X46">
        <f t="shared" si="7"/>
        <v>7.5871696159584738E-3</v>
      </c>
      <c r="Y46">
        <f t="shared" si="8"/>
        <v>-1.0971417191935194E-2</v>
      </c>
      <c r="Z46">
        <f t="shared" si="9"/>
        <v>2.4633942330459603E-2</v>
      </c>
      <c r="AA46">
        <f t="shared" si="10"/>
        <v>-1.6154378981735509E-3</v>
      </c>
      <c r="AB46">
        <f t="shared" si="11"/>
        <v>6.2130092234867146E-3</v>
      </c>
    </row>
    <row r="47" spans="1:28">
      <c r="A47" s="71">
        <v>44629</v>
      </c>
      <c r="B47">
        <v>13255.549805000001</v>
      </c>
      <c r="C47" s="105">
        <v>161.31446800000001</v>
      </c>
      <c r="D47" s="105">
        <v>139.27900700000001</v>
      </c>
      <c r="E47" s="105">
        <v>14.3</v>
      </c>
      <c r="F47" s="105">
        <v>13.55</v>
      </c>
      <c r="G47" s="105">
        <v>51.57</v>
      </c>
      <c r="H47">
        <v>17.27</v>
      </c>
      <c r="I47">
        <v>229.86218299999999</v>
      </c>
      <c r="J47">
        <v>283.89553799999999</v>
      </c>
      <c r="K47">
        <v>286.32333399999999</v>
      </c>
      <c r="L47">
        <v>316.88757299999997</v>
      </c>
      <c r="M47">
        <v>33.942138999999997</v>
      </c>
      <c r="P47" s="71">
        <v>44629</v>
      </c>
      <c r="Q47">
        <f t="shared" si="1"/>
        <v>3.5949998789442404E-2</v>
      </c>
      <c r="R47">
        <f t="shared" si="1"/>
        <v>3.4997459126271613E-2</v>
      </c>
      <c r="S47">
        <f t="shared" si="2"/>
        <v>2.4001199107483356E-2</v>
      </c>
      <c r="T47">
        <f t="shared" si="3"/>
        <v>5.8475203552923828E-2</v>
      </c>
      <c r="U47">
        <f t="shared" si="4"/>
        <v>6.1080657791699383E-2</v>
      </c>
      <c r="V47">
        <f t="shared" si="5"/>
        <v>-1.0362713291830424E-2</v>
      </c>
      <c r="W47">
        <f t="shared" si="6"/>
        <v>8.7531486146095641E-2</v>
      </c>
      <c r="X47">
        <f t="shared" si="7"/>
        <v>6.9721869603464104E-2</v>
      </c>
      <c r="Y47">
        <f t="shared" si="8"/>
        <v>4.5858310577115008E-2</v>
      </c>
      <c r="Z47">
        <f t="shared" si="9"/>
        <v>4.1933575339166335E-2</v>
      </c>
      <c r="AA47">
        <f t="shared" si="10"/>
        <v>3.8024478422198561E-2</v>
      </c>
      <c r="AB47">
        <f t="shared" si="11"/>
        <v>1.1787716824605582E-2</v>
      </c>
    </row>
    <row r="48" spans="1:28">
      <c r="A48" s="71">
        <v>44630</v>
      </c>
      <c r="B48">
        <v>13129.959961</v>
      </c>
      <c r="C48" s="105">
        <v>156.92894000000001</v>
      </c>
      <c r="D48" s="105">
        <v>146.81750500000001</v>
      </c>
      <c r="E48" s="105">
        <v>14.2</v>
      </c>
      <c r="F48" s="105">
        <v>12.68</v>
      </c>
      <c r="G48" s="105">
        <v>49.779998999999997</v>
      </c>
      <c r="H48">
        <v>17.649999999999999</v>
      </c>
      <c r="I48">
        <v>226.30647300000001</v>
      </c>
      <c r="J48">
        <v>281.03195199999999</v>
      </c>
      <c r="K48">
        <v>279.43331899999998</v>
      </c>
      <c r="L48">
        <v>313.382385</v>
      </c>
      <c r="M48">
        <v>34.036293000000001</v>
      </c>
      <c r="P48" s="71">
        <v>44630</v>
      </c>
      <c r="Q48">
        <f t="shared" si="1"/>
        <v>-9.4745103633971876E-3</v>
      </c>
      <c r="R48">
        <f t="shared" si="1"/>
        <v>-2.7186203781795898E-2</v>
      </c>
      <c r="S48">
        <f t="shared" si="2"/>
        <v>5.412515613354426E-2</v>
      </c>
      <c r="T48">
        <f t="shared" si="3"/>
        <v>-6.9930069930070919E-3</v>
      </c>
      <c r="U48">
        <f t="shared" si="4"/>
        <v>-6.4206642066420738E-2</v>
      </c>
      <c r="V48">
        <f t="shared" si="5"/>
        <v>-3.4710122164048937E-2</v>
      </c>
      <c r="W48">
        <f t="shared" si="6"/>
        <v>2.2003474232773539E-2</v>
      </c>
      <c r="X48">
        <f t="shared" si="7"/>
        <v>-1.5468877714434552E-2</v>
      </c>
      <c r="Y48">
        <f t="shared" si="8"/>
        <v>-1.0086759447413359E-2</v>
      </c>
      <c r="Z48">
        <f t="shared" si="9"/>
        <v>-2.4063756536168324E-2</v>
      </c>
      <c r="AA48">
        <f t="shared" si="10"/>
        <v>-1.1061298386730917E-2</v>
      </c>
      <c r="AB48">
        <f t="shared" si="11"/>
        <v>2.7739559961145405E-3</v>
      </c>
    </row>
    <row r="49" spans="1:28">
      <c r="A49" s="71">
        <v>44631</v>
      </c>
      <c r="B49">
        <v>12843.809569999999</v>
      </c>
      <c r="C49" s="105">
        <v>153.17697100000001</v>
      </c>
      <c r="D49" s="105">
        <v>145.524506</v>
      </c>
      <c r="E49" s="105">
        <v>14.02</v>
      </c>
      <c r="F49" s="105">
        <v>11.51</v>
      </c>
      <c r="G49" s="105">
        <v>44.779998999999997</v>
      </c>
      <c r="H49">
        <v>17.209999</v>
      </c>
      <c r="I49">
        <v>220.73323099999999</v>
      </c>
      <c r="J49">
        <v>275.60003699999999</v>
      </c>
      <c r="K49">
        <v>265.116669</v>
      </c>
      <c r="L49">
        <v>310.62753300000003</v>
      </c>
      <c r="M49">
        <v>34.168106000000002</v>
      </c>
      <c r="P49" s="71">
        <v>44631</v>
      </c>
      <c r="Q49">
        <f t="shared" si="1"/>
        <v>-2.1793698674630789E-2</v>
      </c>
      <c r="R49">
        <f t="shared" si="1"/>
        <v>-2.3908713077396702E-2</v>
      </c>
      <c r="S49">
        <f t="shared" si="2"/>
        <v>-8.806844933102553E-3</v>
      </c>
      <c r="T49">
        <f t="shared" si="3"/>
        <v>-1.267605633802815E-2</v>
      </c>
      <c r="U49">
        <f t="shared" si="4"/>
        <v>-9.2271293375394317E-2</v>
      </c>
      <c r="V49">
        <f t="shared" si="5"/>
        <v>-0.1004419465737635</v>
      </c>
      <c r="W49">
        <f t="shared" si="6"/>
        <v>-2.4929235127478685E-2</v>
      </c>
      <c r="X49">
        <f t="shared" si="7"/>
        <v>-2.4626966812389947E-2</v>
      </c>
      <c r="Y49">
        <f t="shared" si="8"/>
        <v>-1.9328460558819319E-2</v>
      </c>
      <c r="Z49">
        <f t="shared" si="9"/>
        <v>-5.1234584519965501E-2</v>
      </c>
      <c r="AA49">
        <f t="shared" si="10"/>
        <v>-8.790704684948936E-3</v>
      </c>
      <c r="AB49">
        <f t="shared" si="11"/>
        <v>3.8727190414068026E-3</v>
      </c>
    </row>
    <row r="50" spans="1:28">
      <c r="A50" s="71">
        <v>44634</v>
      </c>
      <c r="B50">
        <v>12581.219727</v>
      </c>
      <c r="C50" s="105">
        <v>149.108215</v>
      </c>
      <c r="D50" s="105">
        <v>141.85299699999999</v>
      </c>
      <c r="E50" s="105">
        <v>14.25</v>
      </c>
      <c r="F50" s="105">
        <v>10.95</v>
      </c>
      <c r="G50" s="105">
        <v>43.400002000000001</v>
      </c>
      <c r="H50">
        <v>17.120000999999998</v>
      </c>
      <c r="I50">
        <v>213.042496</v>
      </c>
      <c r="J50">
        <v>272.02804600000002</v>
      </c>
      <c r="K50">
        <v>255.45666499999999</v>
      </c>
      <c r="L50">
        <v>308.70873999999998</v>
      </c>
      <c r="M50">
        <v>32.106152000000002</v>
      </c>
      <c r="P50" s="71">
        <v>44634</v>
      </c>
      <c r="Q50">
        <f t="shared" si="1"/>
        <v>-2.0444856455466721E-2</v>
      </c>
      <c r="R50">
        <f t="shared" si="1"/>
        <v>-2.656245239370876E-2</v>
      </c>
      <c r="S50">
        <f t="shared" si="2"/>
        <v>-2.5229489526664428E-2</v>
      </c>
      <c r="T50">
        <f t="shared" si="3"/>
        <v>1.6405135520684767E-2</v>
      </c>
      <c r="U50">
        <f t="shared" si="4"/>
        <v>-4.8653344917463121E-2</v>
      </c>
      <c r="V50">
        <f t="shared" si="5"/>
        <v>-3.0817262858804352E-2</v>
      </c>
      <c r="W50">
        <f t="shared" si="6"/>
        <v>-5.2294018146079703E-3</v>
      </c>
      <c r="X50">
        <f t="shared" si="7"/>
        <v>-3.484176335913821E-2</v>
      </c>
      <c r="Y50">
        <f t="shared" si="8"/>
        <v>-1.2960778376092776E-2</v>
      </c>
      <c r="Z50">
        <f t="shared" si="9"/>
        <v>-3.643680360211532E-2</v>
      </c>
      <c r="AA50">
        <f t="shared" si="10"/>
        <v>-6.1771504330881402E-3</v>
      </c>
      <c r="AB50">
        <f t="shared" si="11"/>
        <v>-6.0347330929024862E-2</v>
      </c>
    </row>
    <row r="51" spans="1:28">
      <c r="A51" s="71">
        <v>44635</v>
      </c>
      <c r="B51">
        <v>12948.620117</v>
      </c>
      <c r="C51" s="105">
        <v>153.53337099999999</v>
      </c>
      <c r="D51" s="105">
        <v>147.366501</v>
      </c>
      <c r="E51" s="105">
        <v>15.57</v>
      </c>
      <c r="F51" s="105">
        <v>11.1</v>
      </c>
      <c r="G51" s="105">
        <v>45.310001</v>
      </c>
      <c r="H51">
        <v>18.040001</v>
      </c>
      <c r="I51">
        <v>229.45268200000001</v>
      </c>
      <c r="J51">
        <v>282.567047</v>
      </c>
      <c r="K51">
        <v>267.29666099999997</v>
      </c>
      <c r="L51">
        <v>312.67941300000001</v>
      </c>
      <c r="M51">
        <v>32.821719999999999</v>
      </c>
      <c r="P51" s="71">
        <v>44635</v>
      </c>
      <c r="Q51">
        <f t="shared" si="1"/>
        <v>2.9202287057393882E-2</v>
      </c>
      <c r="R51">
        <f t="shared" si="1"/>
        <v>2.9677479540614091E-2</v>
      </c>
      <c r="S51">
        <f t="shared" si="2"/>
        <v>3.8867730091032282E-2</v>
      </c>
      <c r="T51">
        <f t="shared" si="3"/>
        <v>9.263157894736844E-2</v>
      </c>
      <c r="U51">
        <f t="shared" si="4"/>
        <v>1.3698630136986335E-2</v>
      </c>
      <c r="V51">
        <f t="shared" si="5"/>
        <v>4.4009191520313733E-2</v>
      </c>
      <c r="W51">
        <f t="shared" si="6"/>
        <v>5.3738314618089207E-2</v>
      </c>
      <c r="X51">
        <f t="shared" si="7"/>
        <v>7.7027758818597442E-2</v>
      </c>
      <c r="Y51">
        <f t="shared" si="8"/>
        <v>3.8742332472586245E-2</v>
      </c>
      <c r="Z51">
        <f t="shared" si="9"/>
        <v>4.634835423064803E-2</v>
      </c>
      <c r="AA51">
        <f t="shared" si="10"/>
        <v>1.2862198200154728E-2</v>
      </c>
      <c r="AB51">
        <f t="shared" si="11"/>
        <v>2.2287566569796264E-2</v>
      </c>
    </row>
    <row r="52" spans="1:28">
      <c r="A52" s="71">
        <v>44636</v>
      </c>
      <c r="B52">
        <v>13436.549805000001</v>
      </c>
      <c r="C52" s="105">
        <v>157.98819</v>
      </c>
      <c r="D52" s="105">
        <v>153.104004</v>
      </c>
      <c r="E52" s="105">
        <v>16.469999000000001</v>
      </c>
      <c r="F52" s="105">
        <v>13.66</v>
      </c>
      <c r="G52" s="105">
        <v>48.490001999999997</v>
      </c>
      <c r="H52">
        <v>19.329999999999998</v>
      </c>
      <c r="I52">
        <v>244.66430700000001</v>
      </c>
      <c r="J52">
        <v>289.69152800000001</v>
      </c>
      <c r="K52">
        <v>280.07666</v>
      </c>
      <c r="L52">
        <v>323.698669</v>
      </c>
      <c r="M52">
        <v>33.716171000000003</v>
      </c>
      <c r="P52" s="71">
        <v>44636</v>
      </c>
      <c r="Q52">
        <f t="shared" si="1"/>
        <v>3.7681983376700229E-2</v>
      </c>
      <c r="R52">
        <f t="shared" si="1"/>
        <v>2.9015314201627312E-2</v>
      </c>
      <c r="S52">
        <f t="shared" si="2"/>
        <v>3.893356333404431E-2</v>
      </c>
      <c r="T52">
        <f t="shared" si="3"/>
        <v>5.780340398201677E-2</v>
      </c>
      <c r="U52">
        <f t="shared" si="4"/>
        <v>0.23063063063063069</v>
      </c>
      <c r="V52">
        <f t="shared" si="5"/>
        <v>7.0183203041641898E-2</v>
      </c>
      <c r="W52">
        <f t="shared" si="6"/>
        <v>7.1507701135936644E-2</v>
      </c>
      <c r="X52">
        <f t="shared" si="7"/>
        <v>6.6295259080911495E-2</v>
      </c>
      <c r="Y52">
        <f t="shared" si="8"/>
        <v>2.5213417755680489E-2</v>
      </c>
      <c r="Z52">
        <f t="shared" si="9"/>
        <v>4.7812041318391306E-2</v>
      </c>
      <c r="AA52">
        <f t="shared" si="10"/>
        <v>3.5241386358877372E-2</v>
      </c>
      <c r="AB52">
        <f t="shared" si="11"/>
        <v>2.7251801550924316E-2</v>
      </c>
    </row>
    <row r="53" spans="1:28">
      <c r="A53" s="71">
        <v>44637</v>
      </c>
      <c r="B53">
        <v>13614.780273</v>
      </c>
      <c r="C53" s="105">
        <v>159.00788900000001</v>
      </c>
      <c r="D53" s="105">
        <v>157.23899800000001</v>
      </c>
      <c r="E53" s="105">
        <v>16.549999</v>
      </c>
      <c r="F53" s="105">
        <v>13.65</v>
      </c>
      <c r="G53" s="105">
        <v>52.09</v>
      </c>
      <c r="H53">
        <v>19.149999999999999</v>
      </c>
      <c r="I53">
        <v>247.36102299999999</v>
      </c>
      <c r="J53">
        <v>290.50826999999998</v>
      </c>
      <c r="K53">
        <v>290.53332499999999</v>
      </c>
      <c r="L53">
        <v>326.08297700000003</v>
      </c>
      <c r="M53">
        <v>32.473354</v>
      </c>
      <c r="P53" s="71">
        <v>44637</v>
      </c>
      <c r="Q53">
        <f t="shared" si="1"/>
        <v>1.3264600703796502E-2</v>
      </c>
      <c r="R53">
        <f t="shared" si="1"/>
        <v>6.4542735757653963E-3</v>
      </c>
      <c r="S53">
        <f t="shared" si="2"/>
        <v>2.7007745662876368E-2</v>
      </c>
      <c r="T53">
        <f t="shared" si="3"/>
        <v>4.8573166276451073E-3</v>
      </c>
      <c r="U53">
        <f t="shared" si="4"/>
        <v>-7.3206442166909129E-4</v>
      </c>
      <c r="V53">
        <f t="shared" si="5"/>
        <v>7.4242067467846395E-2</v>
      </c>
      <c r="W53">
        <f t="shared" si="6"/>
        <v>-9.3119503362648591E-3</v>
      </c>
      <c r="X53">
        <f t="shared" si="7"/>
        <v>1.102210630175811E-2</v>
      </c>
      <c r="Y53">
        <f t="shared" si="8"/>
        <v>2.8193506577105579E-3</v>
      </c>
      <c r="Z53">
        <f t="shared" si="9"/>
        <v>3.7335010350380449E-2</v>
      </c>
      <c r="AA53">
        <f t="shared" si="10"/>
        <v>7.3658257766887293E-3</v>
      </c>
      <c r="AB53">
        <f t="shared" si="11"/>
        <v>-3.6861154844659023E-2</v>
      </c>
    </row>
    <row r="54" spans="1:28">
      <c r="A54" s="71">
        <v>44638</v>
      </c>
      <c r="B54">
        <v>13893.839844</v>
      </c>
      <c r="C54" s="105">
        <v>162.334137</v>
      </c>
      <c r="D54" s="105">
        <v>161.25050400000001</v>
      </c>
      <c r="E54" s="105">
        <v>16.75</v>
      </c>
      <c r="F54" s="105">
        <v>14.33</v>
      </c>
      <c r="G54" s="105">
        <v>52.32</v>
      </c>
      <c r="H54">
        <v>19.459999</v>
      </c>
      <c r="I54">
        <v>264.21066300000001</v>
      </c>
      <c r="J54">
        <v>295.635132</v>
      </c>
      <c r="K54">
        <v>301.79666099999997</v>
      </c>
      <c r="L54">
        <v>328.08737200000002</v>
      </c>
      <c r="M54">
        <v>34.921329</v>
      </c>
      <c r="P54" s="71">
        <v>44638</v>
      </c>
      <c r="Q54">
        <f t="shared" si="1"/>
        <v>2.0496810481283614E-2</v>
      </c>
      <c r="R54">
        <f t="shared" si="1"/>
        <v>2.0918760829533384E-2</v>
      </c>
      <c r="S54">
        <f t="shared" si="2"/>
        <v>2.5512156977749226E-2</v>
      </c>
      <c r="T54">
        <f t="shared" si="3"/>
        <v>1.2084653298166381E-2</v>
      </c>
      <c r="U54">
        <f t="shared" si="4"/>
        <v>4.9816849816849793E-2</v>
      </c>
      <c r="V54">
        <f t="shared" si="5"/>
        <v>4.4154348243424235E-3</v>
      </c>
      <c r="W54">
        <f t="shared" si="6"/>
        <v>1.6187937336814687E-2</v>
      </c>
      <c r="X54">
        <f t="shared" si="7"/>
        <v>6.8117603152053674E-2</v>
      </c>
      <c r="Y54">
        <f t="shared" si="8"/>
        <v>1.7647903792893802E-2</v>
      </c>
      <c r="Z54">
        <f t="shared" si="9"/>
        <v>3.8767793677368961E-2</v>
      </c>
      <c r="AA54">
        <f t="shared" si="10"/>
        <v>6.1468863491147161E-3</v>
      </c>
      <c r="AB54">
        <f t="shared" si="11"/>
        <v>7.5384113387240492E-2</v>
      </c>
    </row>
    <row r="55" spans="1:28">
      <c r="A55" s="71">
        <v>44641</v>
      </c>
      <c r="B55">
        <v>13838.459961</v>
      </c>
      <c r="C55" s="105">
        <v>163.72009299999999</v>
      </c>
      <c r="D55" s="105">
        <v>161.491501</v>
      </c>
      <c r="E55" s="105">
        <v>16.09</v>
      </c>
      <c r="F55" s="105">
        <v>13.96</v>
      </c>
      <c r="G55" s="105">
        <v>48.779998999999997</v>
      </c>
      <c r="H55">
        <v>18.950001</v>
      </c>
      <c r="I55">
        <v>267.01727299999999</v>
      </c>
      <c r="J55">
        <v>294.38537600000001</v>
      </c>
      <c r="K55">
        <v>307.05334499999998</v>
      </c>
      <c r="L55">
        <v>322.02673299999998</v>
      </c>
      <c r="M55">
        <v>35.345019999999998</v>
      </c>
      <c r="P55" s="71">
        <v>44641</v>
      </c>
      <c r="Q55">
        <f t="shared" si="1"/>
        <v>-3.9859307161882384E-3</v>
      </c>
      <c r="R55">
        <f t="shared" si="1"/>
        <v>8.537674364819477E-3</v>
      </c>
      <c r="S55">
        <f t="shared" si="2"/>
        <v>1.4945503674208237E-3</v>
      </c>
      <c r="T55">
        <f t="shared" si="3"/>
        <v>-3.9402985074626876E-2</v>
      </c>
      <c r="U55">
        <f t="shared" si="4"/>
        <v>-2.5819958129797572E-2</v>
      </c>
      <c r="V55">
        <f t="shared" si="5"/>
        <v>-6.7660569571865517E-2</v>
      </c>
      <c r="W55">
        <f t="shared" si="6"/>
        <v>-2.6207503916110146E-2</v>
      </c>
      <c r="X55">
        <f t="shared" si="7"/>
        <v>1.0622621994631525E-2</v>
      </c>
      <c r="Y55">
        <f t="shared" si="8"/>
        <v>-4.2273595548176961E-3</v>
      </c>
      <c r="Z55">
        <f t="shared" si="9"/>
        <v>1.7417966065568922E-2</v>
      </c>
      <c r="AA55">
        <f t="shared" si="10"/>
        <v>-1.8472637221770418E-2</v>
      </c>
      <c r="AB55">
        <f t="shared" si="11"/>
        <v>1.2132728396447856E-2</v>
      </c>
    </row>
    <row r="56" spans="1:28">
      <c r="A56" s="71">
        <v>44642</v>
      </c>
      <c r="B56">
        <v>14108.820313</v>
      </c>
      <c r="C56" s="105">
        <v>167.12558000000001</v>
      </c>
      <c r="D56" s="105">
        <v>164.88900799999999</v>
      </c>
      <c r="E56" s="105">
        <v>16.559999000000001</v>
      </c>
      <c r="F56" s="105">
        <v>15.04</v>
      </c>
      <c r="G56" s="105">
        <v>50.599997999999999</v>
      </c>
      <c r="H56">
        <v>18.93</v>
      </c>
      <c r="I56">
        <v>264.91980000000001</v>
      </c>
      <c r="J56">
        <v>299.20718399999998</v>
      </c>
      <c r="K56">
        <v>331.32666</v>
      </c>
      <c r="L56">
        <v>325.83599900000002</v>
      </c>
      <c r="M56">
        <v>35.994675000000001</v>
      </c>
      <c r="P56" s="71">
        <v>44642</v>
      </c>
      <c r="Q56">
        <f t="shared" si="1"/>
        <v>1.9536881471055166E-2</v>
      </c>
      <c r="R56">
        <f t="shared" si="1"/>
        <v>2.0800666171134061E-2</v>
      </c>
      <c r="S56">
        <f t="shared" si="2"/>
        <v>2.1038302195234351E-2</v>
      </c>
      <c r="T56">
        <f t="shared" si="3"/>
        <v>2.921062771908026E-2</v>
      </c>
      <c r="U56">
        <f t="shared" si="4"/>
        <v>7.7363896848137409E-2</v>
      </c>
      <c r="V56">
        <f t="shared" si="5"/>
        <v>3.7310353368395985E-2</v>
      </c>
      <c r="W56">
        <f t="shared" si="6"/>
        <v>-1.0554616857276474E-3</v>
      </c>
      <c r="X56">
        <f t="shared" si="7"/>
        <v>-7.8551959445708943E-3</v>
      </c>
      <c r="Y56">
        <f t="shared" si="8"/>
        <v>1.6379237533864371E-2</v>
      </c>
      <c r="Z56">
        <f t="shared" si="9"/>
        <v>7.9052436312003135E-2</v>
      </c>
      <c r="AA56">
        <f t="shared" si="10"/>
        <v>1.1829036566352511E-2</v>
      </c>
      <c r="AB56">
        <f t="shared" si="11"/>
        <v>1.8380382865818234E-2</v>
      </c>
    </row>
    <row r="57" spans="1:28">
      <c r="A57" s="71">
        <v>44643</v>
      </c>
      <c r="B57">
        <v>13922.599609000001</v>
      </c>
      <c r="C57" s="105">
        <v>168.50160199999999</v>
      </c>
      <c r="D57" s="105">
        <v>163.408005</v>
      </c>
      <c r="E57" s="105">
        <v>16.209999</v>
      </c>
      <c r="F57" s="105">
        <v>15.33</v>
      </c>
      <c r="G57" s="105">
        <v>49</v>
      </c>
      <c r="H57">
        <v>18.299999</v>
      </c>
      <c r="I57">
        <v>256.03057899999999</v>
      </c>
      <c r="J57">
        <v>294.71011399999998</v>
      </c>
      <c r="K57">
        <v>333.03668199999998</v>
      </c>
      <c r="L57">
        <v>318.80645800000002</v>
      </c>
      <c r="M57">
        <v>35.523910999999998</v>
      </c>
      <c r="P57" s="71">
        <v>44643</v>
      </c>
      <c r="Q57">
        <f t="shared" si="1"/>
        <v>-1.3198885510535127E-2</v>
      </c>
      <c r="R57">
        <f t="shared" si="1"/>
        <v>8.2334613288999655E-3</v>
      </c>
      <c r="S57">
        <f t="shared" si="2"/>
        <v>-8.9818176357758604E-3</v>
      </c>
      <c r="T57">
        <f t="shared" si="3"/>
        <v>-2.1135266976767413E-2</v>
      </c>
      <c r="U57">
        <f t="shared" si="4"/>
        <v>1.9281914893617084E-2</v>
      </c>
      <c r="V57">
        <f t="shared" si="5"/>
        <v>-3.1620515083814811E-2</v>
      </c>
      <c r="W57">
        <f t="shared" si="6"/>
        <v>-3.3280559957739042E-2</v>
      </c>
      <c r="X57">
        <f t="shared" si="7"/>
        <v>-3.3554385138445747E-2</v>
      </c>
      <c r="Y57">
        <f t="shared" si="8"/>
        <v>-1.5029953291495863E-2</v>
      </c>
      <c r="Z57">
        <f t="shared" si="9"/>
        <v>5.1611361428023353E-3</v>
      </c>
      <c r="AA57">
        <f t="shared" si="10"/>
        <v>-2.1573862377312073E-2</v>
      </c>
      <c r="AB57">
        <f t="shared" si="11"/>
        <v>-1.3078712337311078E-2</v>
      </c>
    </row>
    <row r="58" spans="1:28">
      <c r="A58" s="71">
        <v>44644</v>
      </c>
      <c r="B58">
        <v>14191.839844</v>
      </c>
      <c r="C58" s="105">
        <v>172.32287600000001</v>
      </c>
      <c r="D58" s="105">
        <v>163.649506</v>
      </c>
      <c r="E58" s="105">
        <v>16.719999000000001</v>
      </c>
      <c r="F58" s="105">
        <v>15.51</v>
      </c>
      <c r="G58" s="105">
        <v>49.330002</v>
      </c>
      <c r="H58">
        <v>18.489999999999998</v>
      </c>
      <c r="I58">
        <v>281.16021699999999</v>
      </c>
      <c r="J58">
        <v>299.24655200000001</v>
      </c>
      <c r="K58">
        <v>337.97332799999998</v>
      </c>
      <c r="L58">
        <v>319.39547700000003</v>
      </c>
      <c r="M58">
        <v>36.277133999999997</v>
      </c>
      <c r="P58" s="71">
        <v>44644</v>
      </c>
      <c r="Q58">
        <f t="shared" si="1"/>
        <v>1.9338359398481449E-2</v>
      </c>
      <c r="R58">
        <f t="shared" si="1"/>
        <v>2.267796836732755E-2</v>
      </c>
      <c r="S58">
        <f t="shared" si="2"/>
        <v>1.4779018934843462E-3</v>
      </c>
      <c r="T58">
        <f t="shared" si="3"/>
        <v>3.1462062397412956E-2</v>
      </c>
      <c r="U58">
        <f t="shared" si="4"/>
        <v>1.1741682974559669E-2</v>
      </c>
      <c r="V58">
        <f t="shared" si="5"/>
        <v>6.7347346938775579E-3</v>
      </c>
      <c r="W58">
        <f t="shared" si="6"/>
        <v>1.0382568873364351E-2</v>
      </c>
      <c r="X58">
        <f t="shared" si="7"/>
        <v>9.8150924386262481E-2</v>
      </c>
      <c r="Y58">
        <f t="shared" si="8"/>
        <v>1.5392881969432623E-2</v>
      </c>
      <c r="Z58">
        <f t="shared" si="9"/>
        <v>1.4823129903750351E-2</v>
      </c>
      <c r="AA58">
        <f t="shared" si="10"/>
        <v>1.8475754967297666E-3</v>
      </c>
      <c r="AB58">
        <f t="shared" si="11"/>
        <v>2.1203267849646355E-2</v>
      </c>
    </row>
    <row r="59" spans="1:28">
      <c r="A59" s="71">
        <v>44645</v>
      </c>
      <c r="B59">
        <v>14169.299805000001</v>
      </c>
      <c r="C59" s="105">
        <v>172.966339</v>
      </c>
      <c r="D59" s="105">
        <v>164.77349899999999</v>
      </c>
      <c r="E59" s="105">
        <v>17.010000000000002</v>
      </c>
      <c r="F59" s="105">
        <v>15.04</v>
      </c>
      <c r="G59" s="105">
        <v>46.830002</v>
      </c>
      <c r="H59">
        <v>18.389999</v>
      </c>
      <c r="I59">
        <v>276.58569299999999</v>
      </c>
      <c r="J59">
        <v>298.83325200000002</v>
      </c>
      <c r="K59">
        <v>336.88000499999998</v>
      </c>
      <c r="L59">
        <v>320.59234600000002</v>
      </c>
      <c r="M59">
        <v>37.510531999999998</v>
      </c>
      <c r="P59" s="71">
        <v>44645</v>
      </c>
      <c r="Q59">
        <f t="shared" si="1"/>
        <v>-1.5882393859968031E-3</v>
      </c>
      <c r="R59">
        <f t="shared" si="1"/>
        <v>3.7340544385993011E-3</v>
      </c>
      <c r="S59">
        <f t="shared" si="2"/>
        <v>6.8682944878549436E-3</v>
      </c>
      <c r="T59">
        <f t="shared" si="3"/>
        <v>1.7344558453621928E-2</v>
      </c>
      <c r="U59">
        <f t="shared" si="4"/>
        <v>-3.0303030303030346E-2</v>
      </c>
      <c r="V59">
        <f t="shared" si="5"/>
        <v>-5.0679097884488225E-2</v>
      </c>
      <c r="W59">
        <f t="shared" si="6"/>
        <v>-5.4083829096808495E-3</v>
      </c>
      <c r="X59">
        <f t="shared" si="7"/>
        <v>-1.6270168122682865E-2</v>
      </c>
      <c r="Y59">
        <f t="shared" si="8"/>
        <v>-1.3811353789633387E-3</v>
      </c>
      <c r="Z59">
        <f t="shared" si="9"/>
        <v>-3.2349387049856139E-3</v>
      </c>
      <c r="AA59">
        <f t="shared" si="10"/>
        <v>3.7472947683601428E-3</v>
      </c>
      <c r="AB59">
        <f t="shared" si="11"/>
        <v>3.3999323099779634E-2</v>
      </c>
    </row>
    <row r="60" spans="1:28">
      <c r="A60" s="71">
        <v>44648</v>
      </c>
      <c r="B60">
        <v>14354.900390999999</v>
      </c>
      <c r="C60" s="105">
        <v>173.837524</v>
      </c>
      <c r="D60" s="105">
        <v>168.99049400000001</v>
      </c>
      <c r="E60" s="105">
        <v>17.299999</v>
      </c>
      <c r="F60" s="105">
        <v>14.73</v>
      </c>
      <c r="G60" s="105">
        <v>47.43</v>
      </c>
      <c r="H60">
        <v>19.399999999999999</v>
      </c>
      <c r="I60">
        <v>281.849335</v>
      </c>
      <c r="J60">
        <v>305.741241</v>
      </c>
      <c r="K60">
        <v>363.94665500000002</v>
      </c>
      <c r="L60">
        <v>318.51199300000002</v>
      </c>
      <c r="M60">
        <v>36.484264000000003</v>
      </c>
      <c r="P60" s="71">
        <v>44648</v>
      </c>
      <c r="Q60">
        <f t="shared" si="1"/>
        <v>1.3098783182956207E-2</v>
      </c>
      <c r="R60">
        <f t="shared" si="1"/>
        <v>5.0367314532800333E-3</v>
      </c>
      <c r="S60">
        <f t="shared" si="2"/>
        <v>2.5592677375868712E-2</v>
      </c>
      <c r="T60">
        <f t="shared" si="3"/>
        <v>1.7048736037624815E-2</v>
      </c>
      <c r="U60">
        <f t="shared" si="4"/>
        <v>-2.061170212765949E-2</v>
      </c>
      <c r="V60">
        <f t="shared" si="5"/>
        <v>1.281225655296789E-2</v>
      </c>
      <c r="W60">
        <f t="shared" si="6"/>
        <v>5.4921210164285438E-2</v>
      </c>
      <c r="X60">
        <f t="shared" si="7"/>
        <v>1.9030781899481708E-2</v>
      </c>
      <c r="Y60">
        <f t="shared" si="8"/>
        <v>2.3116533898978504E-2</v>
      </c>
      <c r="Z60">
        <f t="shared" si="9"/>
        <v>8.0345077173695836E-2</v>
      </c>
      <c r="AA60">
        <f t="shared" si="10"/>
        <v>-6.4890912897839492E-3</v>
      </c>
      <c r="AB60">
        <f t="shared" si="11"/>
        <v>-2.7359462670377342E-2</v>
      </c>
    </row>
    <row r="61" spans="1:28">
      <c r="A61" s="71">
        <v>44649</v>
      </c>
      <c r="B61">
        <v>14619.639648</v>
      </c>
      <c r="C61" s="105">
        <v>177.16377299999999</v>
      </c>
      <c r="D61" s="105">
        <v>169.31500199999999</v>
      </c>
      <c r="E61" s="105">
        <v>18.16</v>
      </c>
      <c r="F61" s="105">
        <v>16.209999</v>
      </c>
      <c r="G61" s="105">
        <v>51.700001</v>
      </c>
      <c r="H61">
        <v>19.93</v>
      </c>
      <c r="I61">
        <v>286.21408100000002</v>
      </c>
      <c r="J61">
        <v>310.37603799999999</v>
      </c>
      <c r="K61">
        <v>366.523346</v>
      </c>
      <c r="L61">
        <v>322.65368699999999</v>
      </c>
      <c r="M61">
        <v>37.397548999999998</v>
      </c>
      <c r="P61" s="71">
        <v>44649</v>
      </c>
      <c r="Q61">
        <f t="shared" si="1"/>
        <v>1.8442430792900727E-2</v>
      </c>
      <c r="R61">
        <f t="shared" si="1"/>
        <v>1.9134240545211574E-2</v>
      </c>
      <c r="S61">
        <f t="shared" si="2"/>
        <v>1.920273693027847E-3</v>
      </c>
      <c r="T61">
        <f t="shared" si="3"/>
        <v>4.9711043335898486E-2</v>
      </c>
      <c r="U61">
        <f t="shared" si="4"/>
        <v>0.10047515274949079</v>
      </c>
      <c r="V61">
        <f t="shared" si="5"/>
        <v>9.0027429896689867E-2</v>
      </c>
      <c r="W61">
        <f t="shared" si="6"/>
        <v>2.7319587628866038E-2</v>
      </c>
      <c r="X61">
        <f t="shared" si="7"/>
        <v>1.5486096499039195E-2</v>
      </c>
      <c r="Y61">
        <f t="shared" si="8"/>
        <v>1.5159214323984482E-2</v>
      </c>
      <c r="Z61">
        <f t="shared" si="9"/>
        <v>7.0798589974675891E-3</v>
      </c>
      <c r="AA61">
        <f t="shared" si="10"/>
        <v>1.3003259189678212E-2</v>
      </c>
      <c r="AB61">
        <f t="shared" si="11"/>
        <v>2.503229885629582E-2</v>
      </c>
    </row>
    <row r="62" spans="1:28">
      <c r="A62" s="71">
        <v>44650</v>
      </c>
      <c r="B62">
        <v>14442.269531</v>
      </c>
      <c r="C62" s="105">
        <v>175.98573300000001</v>
      </c>
      <c r="D62" s="105">
        <v>166.300995</v>
      </c>
      <c r="E62" s="105">
        <v>18.049999</v>
      </c>
      <c r="F62" s="105">
        <v>15.92</v>
      </c>
      <c r="G62" s="105">
        <v>46.720001000000003</v>
      </c>
      <c r="H62">
        <v>19.600000000000001</v>
      </c>
      <c r="I62">
        <v>276.56570399999998</v>
      </c>
      <c r="J62">
        <v>308.850708</v>
      </c>
      <c r="K62">
        <v>364.66332999999997</v>
      </c>
      <c r="L62">
        <v>318.78747600000003</v>
      </c>
      <c r="M62">
        <v>36.569007999999997</v>
      </c>
      <c r="P62" s="71">
        <v>44650</v>
      </c>
      <c r="Q62">
        <f t="shared" si="1"/>
        <v>-1.2132317982561562E-2</v>
      </c>
      <c r="R62">
        <f t="shared" si="1"/>
        <v>-6.649440684467595E-3</v>
      </c>
      <c r="S62">
        <f t="shared" si="2"/>
        <v>-1.7801181019978327E-2</v>
      </c>
      <c r="T62">
        <f t="shared" si="3"/>
        <v>-6.0573237885462811E-3</v>
      </c>
      <c r="U62">
        <f t="shared" si="4"/>
        <v>-1.7890130653308484E-2</v>
      </c>
      <c r="V62">
        <f t="shared" si="5"/>
        <v>-9.6324949780948688E-2</v>
      </c>
      <c r="W62">
        <f t="shared" si="6"/>
        <v>-1.6557952834922143E-2</v>
      </c>
      <c r="X62">
        <f t="shared" si="7"/>
        <v>-3.3710350540021257E-2</v>
      </c>
      <c r="Y62">
        <f t="shared" si="8"/>
        <v>-4.9144579904715352E-3</v>
      </c>
      <c r="Z62">
        <f t="shared" si="9"/>
        <v>-5.0747545014500385E-3</v>
      </c>
      <c r="AA62">
        <f t="shared" si="10"/>
        <v>-1.1982540896859377E-2</v>
      </c>
      <c r="AB62">
        <f t="shared" si="11"/>
        <v>-2.21549545934147E-2</v>
      </c>
    </row>
    <row r="63" spans="1:28">
      <c r="A63" s="71">
        <v>44651</v>
      </c>
      <c r="B63">
        <v>14220.519531</v>
      </c>
      <c r="C63" s="105">
        <v>172.857437</v>
      </c>
      <c r="D63" s="105">
        <v>162.99749800000001</v>
      </c>
      <c r="E63" s="105">
        <v>18.25</v>
      </c>
      <c r="F63" s="105">
        <v>15.12</v>
      </c>
      <c r="G63" s="105">
        <v>44.009998000000003</v>
      </c>
      <c r="H63">
        <v>20.219999000000001</v>
      </c>
      <c r="I63">
        <v>272.53060900000003</v>
      </c>
      <c r="J63">
        <v>303.38937399999998</v>
      </c>
      <c r="K63">
        <v>359.20001200000002</v>
      </c>
      <c r="L63">
        <v>313.57235700000001</v>
      </c>
      <c r="M63">
        <v>34.177528000000002</v>
      </c>
      <c r="P63" s="71">
        <v>44651</v>
      </c>
      <c r="Q63">
        <f t="shared" si="1"/>
        <v>-1.5354234978375021E-2</v>
      </c>
      <c r="R63">
        <f t="shared" si="1"/>
        <v>-1.7775850045753459E-2</v>
      </c>
      <c r="S63">
        <f t="shared" si="2"/>
        <v>-1.9864565452539795E-2</v>
      </c>
      <c r="T63">
        <f t="shared" si="3"/>
        <v>1.1080388425506302E-2</v>
      </c>
      <c r="U63">
        <f t="shared" si="4"/>
        <v>-5.0251256281407079E-2</v>
      </c>
      <c r="V63">
        <f t="shared" si="5"/>
        <v>-5.8005199957080485E-2</v>
      </c>
      <c r="W63">
        <f t="shared" si="6"/>
        <v>3.1632602040816325E-2</v>
      </c>
      <c r="X63">
        <f t="shared" si="7"/>
        <v>-1.4590004984855085E-2</v>
      </c>
      <c r="Y63">
        <f t="shared" si="8"/>
        <v>-1.7682763414613969E-2</v>
      </c>
      <c r="Z63">
        <f t="shared" si="9"/>
        <v>-1.4981813499042963E-2</v>
      </c>
      <c r="AA63">
        <f t="shared" si="10"/>
        <v>-1.635923426301733E-2</v>
      </c>
      <c r="AB63">
        <f t="shared" si="11"/>
        <v>-6.5396359671555604E-2</v>
      </c>
    </row>
    <row r="64" spans="1:28">
      <c r="A64" s="71">
        <v>44652</v>
      </c>
      <c r="B64">
        <v>14261.5</v>
      </c>
      <c r="C64" s="105">
        <v>172.56044</v>
      </c>
      <c r="D64" s="105">
        <v>163.55999800000001</v>
      </c>
      <c r="E64" s="105">
        <v>18.239999999999998</v>
      </c>
      <c r="F64" s="105">
        <v>15.79</v>
      </c>
      <c r="G64" s="105">
        <v>43.009998000000003</v>
      </c>
      <c r="H64">
        <v>20.049999</v>
      </c>
      <c r="I64">
        <v>266.79754600000001</v>
      </c>
      <c r="J64">
        <v>304.48168900000002</v>
      </c>
      <c r="K64">
        <v>361.52999899999998</v>
      </c>
      <c r="L64">
        <v>313.68637100000001</v>
      </c>
      <c r="M64">
        <v>33.518452000000003</v>
      </c>
      <c r="P64" s="71">
        <v>44652</v>
      </c>
      <c r="Q64">
        <f t="shared" si="1"/>
        <v>2.8817842351444877E-3</v>
      </c>
      <c r="R64">
        <f t="shared" si="1"/>
        <v>-1.7181615390953911E-3</v>
      </c>
      <c r="S64">
        <f t="shared" si="2"/>
        <v>3.4509732167790695E-3</v>
      </c>
      <c r="T64">
        <f t="shared" si="3"/>
        <v>-5.4794520547953767E-4</v>
      </c>
      <c r="U64">
        <f t="shared" si="4"/>
        <v>4.431216931216931E-2</v>
      </c>
      <c r="V64">
        <f t="shared" si="5"/>
        <v>-2.272210964426765E-2</v>
      </c>
      <c r="W64">
        <f t="shared" si="6"/>
        <v>-8.4075177253966089E-3</v>
      </c>
      <c r="X64">
        <f t="shared" si="7"/>
        <v>-2.1036400355308401E-2</v>
      </c>
      <c r="Y64">
        <f t="shared" si="8"/>
        <v>3.6003732945506586E-3</v>
      </c>
      <c r="Z64">
        <f t="shared" si="9"/>
        <v>6.4866005628083333E-3</v>
      </c>
      <c r="AA64">
        <f t="shared" si="10"/>
        <v>3.6359710113094374E-4</v>
      </c>
      <c r="AB64">
        <f t="shared" si="11"/>
        <v>-1.9283899057883847E-2</v>
      </c>
    </row>
    <row r="65" spans="1:28">
      <c r="A65" s="71">
        <v>44655</v>
      </c>
      <c r="B65">
        <v>14532.549805000001</v>
      </c>
      <c r="C65" s="105">
        <v>176.64898700000001</v>
      </c>
      <c r="D65" s="105">
        <v>168.346497</v>
      </c>
      <c r="E65" s="105">
        <v>18.23</v>
      </c>
      <c r="F65" s="105">
        <v>17.239999999999998</v>
      </c>
      <c r="G65" s="105">
        <v>43.900002000000001</v>
      </c>
      <c r="H65">
        <v>19.739999999999998</v>
      </c>
      <c r="I65">
        <v>273.269745</v>
      </c>
      <c r="J65">
        <v>309.94302399999998</v>
      </c>
      <c r="K65">
        <v>381.81668100000002</v>
      </c>
      <c r="L65">
        <v>311.77697799999999</v>
      </c>
      <c r="M65">
        <v>34.497642999999997</v>
      </c>
      <c r="P65" s="71">
        <v>44655</v>
      </c>
      <c r="Q65">
        <f t="shared" si="1"/>
        <v>1.9005701013217444E-2</v>
      </c>
      <c r="R65">
        <f t="shared" si="1"/>
        <v>2.3693420114135114E-2</v>
      </c>
      <c r="S65">
        <f t="shared" si="2"/>
        <v>2.9264484339257522E-2</v>
      </c>
      <c r="T65">
        <f t="shared" si="3"/>
        <v>-5.4824561403497873E-4</v>
      </c>
      <c r="U65">
        <f t="shared" si="4"/>
        <v>9.1830272324255821E-2</v>
      </c>
      <c r="V65">
        <f t="shared" si="5"/>
        <v>2.0692956088953957E-2</v>
      </c>
      <c r="W65">
        <f t="shared" si="6"/>
        <v>-1.5461297529241835E-2</v>
      </c>
      <c r="X65">
        <f t="shared" si="7"/>
        <v>2.425884007193975E-2</v>
      </c>
      <c r="Y65">
        <f t="shared" si="8"/>
        <v>1.7936497324146025E-2</v>
      </c>
      <c r="Z65">
        <f t="shared" si="9"/>
        <v>5.6113412596778843E-2</v>
      </c>
      <c r="AA65">
        <f t="shared" si="10"/>
        <v>-6.0869491840307675E-3</v>
      </c>
      <c r="AB65">
        <f t="shared" si="11"/>
        <v>2.92134911242319E-2</v>
      </c>
    </row>
    <row r="66" spans="1:28">
      <c r="A66" s="71">
        <v>44656</v>
      </c>
      <c r="B66">
        <v>14204.169921999999</v>
      </c>
      <c r="C66" s="105">
        <v>173.30290199999999</v>
      </c>
      <c r="D66" s="105">
        <v>164.054993</v>
      </c>
      <c r="E66" s="105">
        <v>17.84</v>
      </c>
      <c r="F66" s="105">
        <v>16.469999000000001</v>
      </c>
      <c r="G66" s="105">
        <v>42.880001</v>
      </c>
      <c r="H66">
        <v>20.219999000000001</v>
      </c>
      <c r="I66">
        <v>258.99700899999999</v>
      </c>
      <c r="J66">
        <v>305.91836499999999</v>
      </c>
      <c r="K66">
        <v>363.75332600000002</v>
      </c>
      <c r="L66">
        <v>307.739777</v>
      </c>
      <c r="M66">
        <v>33.895057999999999</v>
      </c>
      <c r="P66" s="71">
        <v>44656</v>
      </c>
      <c r="Q66">
        <f t="shared" si="1"/>
        <v>-2.2596164293689231E-2</v>
      </c>
      <c r="R66">
        <f t="shared" si="1"/>
        <v>-1.8941999367366971E-2</v>
      </c>
      <c r="S66">
        <f t="shared" si="2"/>
        <v>-2.5492089686903335E-2</v>
      </c>
      <c r="T66">
        <f t="shared" si="3"/>
        <v>-2.1393307734503597E-2</v>
      </c>
      <c r="U66">
        <f t="shared" si="4"/>
        <v>-4.4663631090487071E-2</v>
      </c>
      <c r="V66">
        <f t="shared" si="5"/>
        <v>-2.3234645866303163E-2</v>
      </c>
      <c r="W66">
        <f t="shared" si="6"/>
        <v>2.4316058763931257E-2</v>
      </c>
      <c r="X66">
        <f t="shared" si="7"/>
        <v>-5.2229477507654602E-2</v>
      </c>
      <c r="Y66">
        <f t="shared" si="8"/>
        <v>-1.2985157555925459E-2</v>
      </c>
      <c r="Z66">
        <f t="shared" si="9"/>
        <v>-4.7308972862817378E-2</v>
      </c>
      <c r="AA66">
        <f t="shared" si="10"/>
        <v>-1.2949002924776512E-2</v>
      </c>
      <c r="AB66">
        <f t="shared" si="11"/>
        <v>-1.7467425238298098E-2</v>
      </c>
    </row>
    <row r="67" spans="1:28">
      <c r="A67" s="71">
        <v>44657</v>
      </c>
      <c r="B67">
        <v>13888.820313</v>
      </c>
      <c r="C67" s="105">
        <v>170.10534699999999</v>
      </c>
      <c r="D67" s="105">
        <v>158.75599700000001</v>
      </c>
      <c r="E67" s="105">
        <v>17.379999000000002</v>
      </c>
      <c r="F67" s="105">
        <v>15.16</v>
      </c>
      <c r="G67" s="105">
        <v>40.659999999999997</v>
      </c>
      <c r="H67">
        <v>18.93</v>
      </c>
      <c r="I67">
        <v>243.77539100000001</v>
      </c>
      <c r="J67">
        <v>294.71997099999999</v>
      </c>
      <c r="K67">
        <v>348.58667000000003</v>
      </c>
      <c r="L67">
        <v>300.42532299999999</v>
      </c>
      <c r="M67">
        <v>32.868786</v>
      </c>
      <c r="P67" s="71">
        <v>44657</v>
      </c>
      <c r="Q67">
        <f t="shared" si="1"/>
        <v>-2.220119941761416E-2</v>
      </c>
      <c r="R67">
        <f t="shared" si="1"/>
        <v>-1.8450671991632282E-2</v>
      </c>
      <c r="S67">
        <f t="shared" si="2"/>
        <v>-3.2300120240777969E-2</v>
      </c>
      <c r="T67">
        <f t="shared" si="3"/>
        <v>-2.5784809417040266E-2</v>
      </c>
      <c r="U67">
        <f t="shared" si="4"/>
        <v>-7.9538499061232559E-2</v>
      </c>
      <c r="V67">
        <f t="shared" si="5"/>
        <v>-5.1772410173218125E-2</v>
      </c>
      <c r="W67">
        <f t="shared" si="6"/>
        <v>-6.3798173283787091E-2</v>
      </c>
      <c r="X67">
        <f t="shared" si="7"/>
        <v>-5.8771404576336166E-2</v>
      </c>
      <c r="Y67">
        <f t="shared" si="8"/>
        <v>-3.6605824563687141E-2</v>
      </c>
      <c r="Z67">
        <f t="shared" si="9"/>
        <v>-4.1694892983603918E-2</v>
      </c>
      <c r="AA67">
        <f t="shared" si="10"/>
        <v>-2.3768308638242797E-2</v>
      </c>
      <c r="AB67">
        <f t="shared" si="11"/>
        <v>-3.0277924292089978E-2</v>
      </c>
    </row>
    <row r="68" spans="1:28">
      <c r="A68" s="71">
        <v>44658</v>
      </c>
      <c r="B68">
        <v>13897.299805000001</v>
      </c>
      <c r="C68" s="105">
        <v>170.41223099999999</v>
      </c>
      <c r="D68" s="105">
        <v>157.78450000000001</v>
      </c>
      <c r="E68" s="105">
        <v>16.950001</v>
      </c>
      <c r="F68" s="105">
        <v>14.95</v>
      </c>
      <c r="G68" s="105">
        <v>40.810001</v>
      </c>
      <c r="H68">
        <v>18.739999999999998</v>
      </c>
      <c r="I68">
        <v>241.78774999999999</v>
      </c>
      <c r="J68">
        <v>296.56011999999998</v>
      </c>
      <c r="K68">
        <v>352.42001299999998</v>
      </c>
      <c r="L68">
        <v>298.42095899999998</v>
      </c>
      <c r="M68">
        <v>37.717674000000002</v>
      </c>
      <c r="P68" s="71">
        <v>44658</v>
      </c>
      <c r="Q68">
        <f t="shared" ref="Q68:R131" si="12">(B68-B67)/B67</f>
        <v>6.1052643845233912E-4</v>
      </c>
      <c r="R68">
        <f t="shared" si="12"/>
        <v>1.8040820315894986E-3</v>
      </c>
      <c r="S68">
        <f t="shared" ref="S68:S131" si="13">(D68-D67)/D67</f>
        <v>-6.1194349716439328E-3</v>
      </c>
      <c r="T68">
        <f t="shared" ref="T68:T131" si="14">(E68-E67)/E67</f>
        <v>-2.4740968051839427E-2</v>
      </c>
      <c r="U68">
        <f t="shared" ref="U68:U131" si="15">(F68-F67)/F67</f>
        <v>-1.3852242744063381E-2</v>
      </c>
      <c r="V68">
        <f t="shared" ref="V68:V131" si="16">(G68-G67)/G67</f>
        <v>3.6891539596655971E-3</v>
      </c>
      <c r="W68">
        <f t="shared" ref="W68:W131" si="17">(H68-H67)/H67</f>
        <v>-1.0036978341257332E-2</v>
      </c>
      <c r="X68">
        <f t="shared" ref="X68:X131" si="18">(I68-I67)/I67</f>
        <v>-8.1535752720832463E-3</v>
      </c>
      <c r="Y68">
        <f t="shared" ref="Y68:Y131" si="19">(J68-J67)/J67</f>
        <v>6.2437200769132704E-3</v>
      </c>
      <c r="Z68">
        <f t="shared" ref="Z68:Z131" si="20">(K68-K67)/K67</f>
        <v>1.0996814651575622E-2</v>
      </c>
      <c r="AA68">
        <f t="shared" ref="AA68:AA131" si="21">(L68-L67)/L67</f>
        <v>-6.6717544978723703E-3</v>
      </c>
      <c r="AB68">
        <f t="shared" ref="AB68:AB131" si="22">(M68-M67)/M67</f>
        <v>0.14752257658679582</v>
      </c>
    </row>
    <row r="69" spans="1:28">
      <c r="A69" s="71">
        <v>44659</v>
      </c>
      <c r="B69">
        <v>13711</v>
      </c>
      <c r="C69" s="105">
        <v>168.38279700000001</v>
      </c>
      <c r="D69" s="105">
        <v>154.46049500000001</v>
      </c>
      <c r="E69" s="105">
        <v>16.59</v>
      </c>
      <c r="F69" s="105">
        <v>14.3</v>
      </c>
      <c r="G69" s="105">
        <v>40.450001</v>
      </c>
      <c r="H69">
        <v>18.34</v>
      </c>
      <c r="I69">
        <v>230.91090399999999</v>
      </c>
      <c r="J69">
        <v>292.23034699999999</v>
      </c>
      <c r="K69">
        <v>341.82998700000002</v>
      </c>
      <c r="L69">
        <v>305.29849200000001</v>
      </c>
      <c r="M69">
        <v>36.371288</v>
      </c>
      <c r="P69" s="71">
        <v>44659</v>
      </c>
      <c r="Q69">
        <f t="shared" si="12"/>
        <v>-1.3405467796914997E-2</v>
      </c>
      <c r="R69">
        <f t="shared" si="12"/>
        <v>-1.1908969139662169E-2</v>
      </c>
      <c r="S69">
        <f t="shared" si="13"/>
        <v>-2.1066739762143932E-2</v>
      </c>
      <c r="T69">
        <f t="shared" si="14"/>
        <v>-2.123899579710942E-2</v>
      </c>
      <c r="U69">
        <f t="shared" si="15"/>
        <v>-4.3478260869565126E-2</v>
      </c>
      <c r="V69">
        <f t="shared" si="16"/>
        <v>-8.8213670957763383E-3</v>
      </c>
      <c r="W69">
        <f t="shared" si="17"/>
        <v>-2.134471718249726E-2</v>
      </c>
      <c r="X69">
        <f t="shared" si="18"/>
        <v>-4.4985099534612487E-2</v>
      </c>
      <c r="Y69">
        <f t="shared" si="19"/>
        <v>-1.4599983976267574E-2</v>
      </c>
      <c r="Z69">
        <f t="shared" si="20"/>
        <v>-3.004944557447697E-2</v>
      </c>
      <c r="AA69">
        <f t="shared" si="21"/>
        <v>2.3046414109271825E-2</v>
      </c>
      <c r="AB69">
        <f t="shared" si="22"/>
        <v>-3.5696421788894046E-2</v>
      </c>
    </row>
    <row r="70" spans="1:28">
      <c r="A70" s="71">
        <v>44662</v>
      </c>
      <c r="B70">
        <v>13411.959961</v>
      </c>
      <c r="C70" s="105">
        <v>164.08637999999999</v>
      </c>
      <c r="D70" s="105">
        <v>151.121994</v>
      </c>
      <c r="E70" s="105">
        <v>16.969999000000001</v>
      </c>
      <c r="F70" s="105">
        <v>14.36</v>
      </c>
      <c r="G70" s="105">
        <v>40.200001</v>
      </c>
      <c r="H70">
        <v>18.540001</v>
      </c>
      <c r="I70">
        <v>218.90541099999999</v>
      </c>
      <c r="J70">
        <v>280.707245</v>
      </c>
      <c r="K70">
        <v>325.30999800000001</v>
      </c>
      <c r="L70">
        <v>304.70004299999999</v>
      </c>
      <c r="M70">
        <v>35.957011999999999</v>
      </c>
      <c r="P70" s="71">
        <v>44662</v>
      </c>
      <c r="Q70">
        <f t="shared" si="12"/>
        <v>-2.18102282109255E-2</v>
      </c>
      <c r="R70">
        <f t="shared" si="12"/>
        <v>-2.5515771661638445E-2</v>
      </c>
      <c r="S70">
        <f t="shared" si="13"/>
        <v>-2.1613947307368191E-2</v>
      </c>
      <c r="T70">
        <f t="shared" si="14"/>
        <v>2.2905304400241203E-2</v>
      </c>
      <c r="U70">
        <f t="shared" si="15"/>
        <v>4.1958041958041065E-3</v>
      </c>
      <c r="V70">
        <f t="shared" si="16"/>
        <v>-6.1804695629055729E-3</v>
      </c>
      <c r="W70">
        <f t="shared" si="17"/>
        <v>1.0905179934569265E-2</v>
      </c>
      <c r="X70">
        <f t="shared" si="18"/>
        <v>-5.1991884281047215E-2</v>
      </c>
      <c r="Y70">
        <f t="shared" si="19"/>
        <v>-3.9431572108423067E-2</v>
      </c>
      <c r="Z70">
        <f t="shared" si="20"/>
        <v>-4.8328085973335065E-2</v>
      </c>
      <c r="AA70">
        <f t="shared" si="21"/>
        <v>-1.9602094857383589E-3</v>
      </c>
      <c r="AB70">
        <f t="shared" si="22"/>
        <v>-1.139019327553099E-2</v>
      </c>
    </row>
    <row r="71" spans="1:28">
      <c r="A71" s="71">
        <v>44663</v>
      </c>
      <c r="B71">
        <v>13371.570313</v>
      </c>
      <c r="C71" s="105">
        <v>165.97718800000001</v>
      </c>
      <c r="D71" s="105">
        <v>150.78750600000001</v>
      </c>
      <c r="E71" s="105">
        <v>17.129999000000002</v>
      </c>
      <c r="F71" s="105">
        <v>14.35</v>
      </c>
      <c r="G71" s="105">
        <v>39.990001999999997</v>
      </c>
      <c r="H71">
        <v>18.510000000000002</v>
      </c>
      <c r="I71">
        <v>214.78038000000001</v>
      </c>
      <c r="J71">
        <v>277.55831899999998</v>
      </c>
      <c r="K71">
        <v>328.98333700000001</v>
      </c>
      <c r="L71">
        <v>303.76904300000001</v>
      </c>
      <c r="M71">
        <v>35.674557</v>
      </c>
      <c r="P71" s="71">
        <v>44663</v>
      </c>
      <c r="Q71">
        <f t="shared" si="12"/>
        <v>-3.0114649997052957E-3</v>
      </c>
      <c r="R71">
        <f t="shared" si="12"/>
        <v>1.1523247694293829E-2</v>
      </c>
      <c r="S71">
        <f t="shared" si="13"/>
        <v>-2.2133641248804144E-3</v>
      </c>
      <c r="T71">
        <f t="shared" si="14"/>
        <v>9.4284036198234375E-3</v>
      </c>
      <c r="U71">
        <f t="shared" si="15"/>
        <v>-6.9637883008355061E-4</v>
      </c>
      <c r="V71">
        <f t="shared" si="16"/>
        <v>-5.2238555914464625E-3</v>
      </c>
      <c r="W71">
        <f t="shared" si="17"/>
        <v>-1.6181768274984782E-3</v>
      </c>
      <c r="X71">
        <f t="shared" si="18"/>
        <v>-1.8843896919478062E-2</v>
      </c>
      <c r="Y71">
        <f t="shared" si="19"/>
        <v>-1.1217829450750432E-2</v>
      </c>
      <c r="Z71">
        <f t="shared" si="20"/>
        <v>1.1291810957497834E-2</v>
      </c>
      <c r="AA71">
        <f t="shared" si="21"/>
        <v>-3.0554639600099539E-3</v>
      </c>
      <c r="AB71">
        <f t="shared" si="22"/>
        <v>-7.8553523857877519E-3</v>
      </c>
    </row>
    <row r="72" spans="1:28">
      <c r="A72" s="71">
        <v>44664</v>
      </c>
      <c r="B72">
        <v>13643.589844</v>
      </c>
      <c r="C72" s="105">
        <v>168.689682</v>
      </c>
      <c r="D72" s="105">
        <v>155.541</v>
      </c>
      <c r="E72" s="105">
        <v>18.950001</v>
      </c>
      <c r="F72" s="105">
        <v>14.81</v>
      </c>
      <c r="G72" s="105">
        <v>40.43</v>
      </c>
      <c r="H72">
        <v>19.510000000000002</v>
      </c>
      <c r="I72">
        <v>221.76196300000001</v>
      </c>
      <c r="J72">
        <v>283.02960200000001</v>
      </c>
      <c r="K72">
        <v>340.790009</v>
      </c>
      <c r="L72">
        <v>305.84942599999999</v>
      </c>
      <c r="M72">
        <v>35.721629999999998</v>
      </c>
      <c r="P72" s="71">
        <v>44664</v>
      </c>
      <c r="Q72">
        <f t="shared" si="12"/>
        <v>2.0343125349723455E-2</v>
      </c>
      <c r="R72">
        <f t="shared" si="12"/>
        <v>1.6342571124894539E-2</v>
      </c>
      <c r="S72">
        <f t="shared" si="13"/>
        <v>3.1524455348442393E-2</v>
      </c>
      <c r="T72">
        <f t="shared" si="14"/>
        <v>0.10624647438683439</v>
      </c>
      <c r="U72">
        <f t="shared" si="15"/>
        <v>3.2055749128919918E-2</v>
      </c>
      <c r="V72">
        <f t="shared" si="16"/>
        <v>1.1002700124896288E-2</v>
      </c>
      <c r="W72">
        <f t="shared" si="17"/>
        <v>5.4024851431658562E-2</v>
      </c>
      <c r="X72">
        <f t="shared" si="18"/>
        <v>3.250568324723143E-2</v>
      </c>
      <c r="Y72">
        <f t="shared" si="19"/>
        <v>1.9712192449184089E-2</v>
      </c>
      <c r="Z72">
        <f t="shared" si="20"/>
        <v>3.5888358686081388E-2</v>
      </c>
      <c r="AA72">
        <f t="shared" si="21"/>
        <v>6.8485681735514546E-3</v>
      </c>
      <c r="AB72">
        <f t="shared" si="22"/>
        <v>1.3195118302379333E-3</v>
      </c>
    </row>
    <row r="73" spans="1:28">
      <c r="A73" s="71">
        <v>44665</v>
      </c>
      <c r="B73">
        <v>13351.080078000001</v>
      </c>
      <c r="C73" s="105">
        <v>163.63099700000001</v>
      </c>
      <c r="D73" s="105">
        <v>151.70649700000001</v>
      </c>
      <c r="E73" s="105">
        <v>19</v>
      </c>
      <c r="F73" s="105">
        <v>13.63</v>
      </c>
      <c r="G73" s="105">
        <v>38.409999999999997</v>
      </c>
      <c r="H73">
        <v>19.559999000000001</v>
      </c>
      <c r="I73">
        <v>212.323364</v>
      </c>
      <c r="J73">
        <v>275.36389200000002</v>
      </c>
      <c r="K73">
        <v>328.33334400000001</v>
      </c>
      <c r="L73">
        <v>305.53595000000001</v>
      </c>
      <c r="M73">
        <v>35.279114</v>
      </c>
      <c r="P73" s="71">
        <v>44665</v>
      </c>
      <c r="Q73">
        <f t="shared" si="12"/>
        <v>-2.1439354989745266E-2</v>
      </c>
      <c r="R73">
        <f t="shared" si="12"/>
        <v>-2.998811154318257E-2</v>
      </c>
      <c r="S73">
        <f t="shared" si="13"/>
        <v>-2.4652683215357903E-2</v>
      </c>
      <c r="T73">
        <f t="shared" si="14"/>
        <v>2.6384695177588476E-3</v>
      </c>
      <c r="U73">
        <f t="shared" si="15"/>
        <v>-7.9675894665766356E-2</v>
      </c>
      <c r="V73">
        <f t="shared" si="16"/>
        <v>-4.9962898837496987E-2</v>
      </c>
      <c r="W73">
        <f t="shared" si="17"/>
        <v>2.5627370579189993E-3</v>
      </c>
      <c r="X73">
        <f t="shared" si="18"/>
        <v>-4.256184817411636E-2</v>
      </c>
      <c r="Y73">
        <f t="shared" si="19"/>
        <v>-2.7084481431733736E-2</v>
      </c>
      <c r="Z73">
        <f t="shared" si="20"/>
        <v>-3.6552318644998735E-2</v>
      </c>
      <c r="AA73">
        <f t="shared" si="21"/>
        <v>-1.0249357146087307E-3</v>
      </c>
      <c r="AB73">
        <f t="shared" si="22"/>
        <v>-1.2387900552130396E-2</v>
      </c>
    </row>
    <row r="74" spans="1:28">
      <c r="A74" s="71">
        <v>44669</v>
      </c>
      <c r="B74">
        <v>13332.360352</v>
      </c>
      <c r="C74" s="105">
        <v>163.413208</v>
      </c>
      <c r="D74" s="105">
        <v>152.78500399999999</v>
      </c>
      <c r="E74" s="105">
        <v>18.540001</v>
      </c>
      <c r="F74" s="105">
        <v>13.18</v>
      </c>
      <c r="G74" s="105">
        <v>37.590000000000003</v>
      </c>
      <c r="H74">
        <v>19.040001</v>
      </c>
      <c r="I74">
        <v>217.56703200000001</v>
      </c>
      <c r="J74">
        <v>276.04287699999998</v>
      </c>
      <c r="K74">
        <v>334.76333599999998</v>
      </c>
      <c r="L74">
        <v>313.36340300000001</v>
      </c>
      <c r="M74">
        <v>36.182983</v>
      </c>
      <c r="P74" s="71">
        <v>44669</v>
      </c>
      <c r="Q74">
        <f t="shared" si="12"/>
        <v>-1.402113229089807E-3</v>
      </c>
      <c r="R74">
        <f t="shared" si="12"/>
        <v>-1.3309764286286812E-3</v>
      </c>
      <c r="S74">
        <f t="shared" si="13"/>
        <v>7.1091681722765861E-3</v>
      </c>
      <c r="T74">
        <f t="shared" si="14"/>
        <v>-2.4210473684210518E-2</v>
      </c>
      <c r="U74">
        <f t="shared" si="15"/>
        <v>-3.3015407190022085E-2</v>
      </c>
      <c r="V74">
        <f t="shared" si="16"/>
        <v>-2.1348607133558795E-2</v>
      </c>
      <c r="W74">
        <f t="shared" si="17"/>
        <v>-2.6584766185315297E-2</v>
      </c>
      <c r="X74">
        <f t="shared" si="18"/>
        <v>2.4696613228113763E-2</v>
      </c>
      <c r="Y74">
        <f t="shared" si="19"/>
        <v>2.4657735444847451E-3</v>
      </c>
      <c r="Z74">
        <f t="shared" si="20"/>
        <v>1.9583731343472594E-2</v>
      </c>
      <c r="AA74">
        <f t="shared" si="21"/>
        <v>2.5618762702064982E-2</v>
      </c>
      <c r="AB74">
        <f t="shared" si="22"/>
        <v>2.5620513032158353E-2</v>
      </c>
    </row>
    <row r="75" spans="1:28">
      <c r="A75" s="71">
        <v>44670</v>
      </c>
      <c r="B75">
        <v>13619.660156</v>
      </c>
      <c r="C75" s="105">
        <v>165.719818</v>
      </c>
      <c r="D75" s="105">
        <v>158.11549400000001</v>
      </c>
      <c r="E75" s="105">
        <v>19.59</v>
      </c>
      <c r="F75" s="105">
        <v>14.09</v>
      </c>
      <c r="G75" s="105">
        <v>39.040000999999997</v>
      </c>
      <c r="H75">
        <v>19.91</v>
      </c>
      <c r="I75">
        <v>221.71202099999999</v>
      </c>
      <c r="J75">
        <v>280.74661300000002</v>
      </c>
      <c r="K75">
        <v>342.71667500000001</v>
      </c>
      <c r="L75">
        <v>319.12948599999999</v>
      </c>
      <c r="M75">
        <v>36.427773000000002</v>
      </c>
      <c r="P75" s="71">
        <v>44670</v>
      </c>
      <c r="Q75">
        <f t="shared" si="12"/>
        <v>2.154905781232519E-2</v>
      </c>
      <c r="R75">
        <f t="shared" si="12"/>
        <v>1.4115199305064779E-2</v>
      </c>
      <c r="S75">
        <f t="shared" si="13"/>
        <v>3.4888829796411343E-2</v>
      </c>
      <c r="T75">
        <f t="shared" si="14"/>
        <v>5.6634247214981254E-2</v>
      </c>
      <c r="U75">
        <f t="shared" si="15"/>
        <v>6.9044006069802738E-2</v>
      </c>
      <c r="V75">
        <f t="shared" si="16"/>
        <v>3.8574115456238178E-2</v>
      </c>
      <c r="W75">
        <f t="shared" si="17"/>
        <v>4.5693222390061849E-2</v>
      </c>
      <c r="X75">
        <f t="shared" si="18"/>
        <v>1.9051549133602103E-2</v>
      </c>
      <c r="Y75">
        <f t="shared" si="19"/>
        <v>1.7039874569920708E-2</v>
      </c>
      <c r="Z75">
        <f t="shared" si="20"/>
        <v>2.3758094584169245E-2</v>
      </c>
      <c r="AA75">
        <f t="shared" si="21"/>
        <v>1.8400626699857418E-2</v>
      </c>
      <c r="AB75">
        <f t="shared" si="22"/>
        <v>6.7653349642289541E-3</v>
      </c>
    </row>
    <row r="76" spans="1:28">
      <c r="A76" s="71">
        <v>44671</v>
      </c>
      <c r="B76">
        <v>13453.070313</v>
      </c>
      <c r="C76" s="105">
        <v>165.55149800000001</v>
      </c>
      <c r="D76" s="105">
        <v>153.99800099999999</v>
      </c>
      <c r="E76" s="105">
        <v>19.48</v>
      </c>
      <c r="F76" s="105">
        <v>13.09</v>
      </c>
      <c r="G76" s="105">
        <v>37.25</v>
      </c>
      <c r="H76">
        <v>19.620000999999998</v>
      </c>
      <c r="I76">
        <v>214.56066899999999</v>
      </c>
      <c r="J76">
        <v>281.78967299999999</v>
      </c>
      <c r="K76">
        <v>325.73333700000001</v>
      </c>
      <c r="L76">
        <v>323.98364299999997</v>
      </c>
      <c r="M76">
        <v>37.077430999999997</v>
      </c>
      <c r="P76" s="71">
        <v>44671</v>
      </c>
      <c r="Q76">
        <f t="shared" si="12"/>
        <v>-1.2231571206026776E-2</v>
      </c>
      <c r="R76">
        <f t="shared" si="12"/>
        <v>-1.0156902296380402E-3</v>
      </c>
      <c r="S76">
        <f t="shared" si="13"/>
        <v>-2.6041046932440564E-2</v>
      </c>
      <c r="T76">
        <f t="shared" si="14"/>
        <v>-5.6151097498723553E-3</v>
      </c>
      <c r="U76">
        <f t="shared" si="15"/>
        <v>-7.0972320794889993E-2</v>
      </c>
      <c r="V76">
        <f t="shared" si="16"/>
        <v>-4.585043427637199E-2</v>
      </c>
      <c r="W76">
        <f t="shared" si="17"/>
        <v>-1.456549472626829E-2</v>
      </c>
      <c r="X76">
        <f t="shared" si="18"/>
        <v>-3.225513875046046E-2</v>
      </c>
      <c r="Y76">
        <f t="shared" si="19"/>
        <v>3.7153075111184637E-3</v>
      </c>
      <c r="Z76">
        <f t="shared" si="20"/>
        <v>-4.9555038429338179E-2</v>
      </c>
      <c r="AA76">
        <f t="shared" si="21"/>
        <v>1.5210618927265112E-2</v>
      </c>
      <c r="AB76">
        <f t="shared" si="22"/>
        <v>1.7834139901991678E-2</v>
      </c>
    </row>
    <row r="77" spans="1:28">
      <c r="A77" s="71">
        <v>44672</v>
      </c>
      <c r="B77">
        <v>13174.650390999999</v>
      </c>
      <c r="C77" s="105">
        <v>164.74964900000001</v>
      </c>
      <c r="D77" s="105">
        <v>148.29600500000001</v>
      </c>
      <c r="E77" s="105">
        <v>20.219999000000001</v>
      </c>
      <c r="F77" s="105">
        <v>12.19</v>
      </c>
      <c r="G77" s="105">
        <v>35.790000999999997</v>
      </c>
      <c r="H77">
        <v>19.510000000000002</v>
      </c>
      <c r="I77">
        <v>201.586365</v>
      </c>
      <c r="J77">
        <v>276.32827800000001</v>
      </c>
      <c r="K77">
        <v>336.26001000000002</v>
      </c>
      <c r="L77">
        <v>317.562073</v>
      </c>
      <c r="M77">
        <v>36.051163000000003</v>
      </c>
      <c r="P77" s="71">
        <v>44672</v>
      </c>
      <c r="Q77">
        <f t="shared" si="12"/>
        <v>-2.069564162843612E-2</v>
      </c>
      <c r="R77">
        <f t="shared" si="12"/>
        <v>-4.8435019295325508E-3</v>
      </c>
      <c r="S77">
        <f t="shared" si="13"/>
        <v>-3.7026428674226626E-2</v>
      </c>
      <c r="T77">
        <f t="shared" si="14"/>
        <v>3.7987628336755695E-2</v>
      </c>
      <c r="U77">
        <f t="shared" si="15"/>
        <v>-6.8754774637127605E-2</v>
      </c>
      <c r="V77">
        <f t="shared" si="16"/>
        <v>-3.9194604026845728E-2</v>
      </c>
      <c r="W77">
        <f t="shared" si="17"/>
        <v>-5.6065746377891067E-3</v>
      </c>
      <c r="X77">
        <f t="shared" si="18"/>
        <v>-6.0469162687034637E-2</v>
      </c>
      <c r="Y77">
        <f t="shared" si="19"/>
        <v>-1.9381104147134526E-2</v>
      </c>
      <c r="Z77">
        <f t="shared" si="20"/>
        <v>3.2316842657096584E-2</v>
      </c>
      <c r="AA77">
        <f t="shared" si="21"/>
        <v>-1.9820661131339814E-2</v>
      </c>
      <c r="AB77">
        <f t="shared" si="22"/>
        <v>-2.7679048205901717E-2</v>
      </c>
    </row>
    <row r="78" spans="1:28">
      <c r="A78" s="71">
        <v>44673</v>
      </c>
      <c r="B78">
        <v>12839.290039</v>
      </c>
      <c r="C78" s="105">
        <v>160.16610700000001</v>
      </c>
      <c r="D78" s="105">
        <v>144.35000600000001</v>
      </c>
      <c r="E78" s="105">
        <v>20.18</v>
      </c>
      <c r="F78" s="105">
        <v>11.52</v>
      </c>
      <c r="G78" s="105">
        <v>33.689999</v>
      </c>
      <c r="H78">
        <v>18.84</v>
      </c>
      <c r="I78">
        <v>194.914413</v>
      </c>
      <c r="J78">
        <v>269.65646400000003</v>
      </c>
      <c r="K78">
        <v>335.01666299999999</v>
      </c>
      <c r="L78">
        <v>303.75955199999999</v>
      </c>
      <c r="M78">
        <v>34.638869999999997</v>
      </c>
      <c r="P78" s="71">
        <v>44673</v>
      </c>
      <c r="Q78">
        <f t="shared" si="12"/>
        <v>-2.5454971634700414E-2</v>
      </c>
      <c r="R78">
        <f t="shared" si="12"/>
        <v>-2.7821255024342989E-2</v>
      </c>
      <c r="S78">
        <f t="shared" si="13"/>
        <v>-2.6608936633188467E-2</v>
      </c>
      <c r="T78">
        <f t="shared" si="14"/>
        <v>-1.978190008812645E-3</v>
      </c>
      <c r="U78">
        <f t="shared" si="15"/>
        <v>-5.4963084495488104E-2</v>
      </c>
      <c r="V78">
        <f t="shared" si="16"/>
        <v>-5.8675661953739439E-2</v>
      </c>
      <c r="W78">
        <f t="shared" si="17"/>
        <v>-3.4341363403382966E-2</v>
      </c>
      <c r="X78">
        <f t="shared" si="18"/>
        <v>-3.3097238496264392E-2</v>
      </c>
      <c r="Y78">
        <f t="shared" si="19"/>
        <v>-2.4144521321845979E-2</v>
      </c>
      <c r="Z78">
        <f t="shared" si="20"/>
        <v>-3.697576170297587E-3</v>
      </c>
      <c r="AA78">
        <f t="shared" si="21"/>
        <v>-4.3464009633165525E-2</v>
      </c>
      <c r="AB78">
        <f t="shared" si="22"/>
        <v>-3.9174686264629111E-2</v>
      </c>
    </row>
    <row r="79" spans="1:28">
      <c r="A79" s="71">
        <v>44676</v>
      </c>
      <c r="B79">
        <v>13004.849609000001</v>
      </c>
      <c r="C79" s="105">
        <v>161.245193</v>
      </c>
      <c r="D79" s="105">
        <v>146.074005</v>
      </c>
      <c r="E79" s="105">
        <v>19.98</v>
      </c>
      <c r="F79" s="105">
        <v>12.2</v>
      </c>
      <c r="G79" s="105">
        <v>33.330002</v>
      </c>
      <c r="H79">
        <v>18.879999000000002</v>
      </c>
      <c r="I79">
        <v>198.77975499999999</v>
      </c>
      <c r="J79">
        <v>276.23971599999999</v>
      </c>
      <c r="K79">
        <v>332.67334</v>
      </c>
      <c r="L79">
        <v>305.32699600000001</v>
      </c>
      <c r="M79">
        <v>34.836590000000001</v>
      </c>
      <c r="P79" s="71">
        <v>44676</v>
      </c>
      <c r="Q79">
        <f t="shared" si="12"/>
        <v>1.2894760496655626E-2</v>
      </c>
      <c r="R79">
        <f t="shared" si="12"/>
        <v>6.7372930528928291E-3</v>
      </c>
      <c r="S79">
        <f t="shared" si="13"/>
        <v>1.1943186202569274E-2</v>
      </c>
      <c r="T79">
        <f t="shared" si="14"/>
        <v>-9.9108027750247421E-3</v>
      </c>
      <c r="U79">
        <f t="shared" si="15"/>
        <v>5.9027777777777755E-2</v>
      </c>
      <c r="V79">
        <f t="shared" si="16"/>
        <v>-1.0685574671581316E-2</v>
      </c>
      <c r="W79">
        <f t="shared" si="17"/>
        <v>2.1230891719746111E-3</v>
      </c>
      <c r="X79">
        <f t="shared" si="18"/>
        <v>1.9830970632223069E-2</v>
      </c>
      <c r="Y79">
        <f t="shared" si="19"/>
        <v>2.4413477438463921E-2</v>
      </c>
      <c r="Z79">
        <f t="shared" si="20"/>
        <v>-6.9946461140650727E-3</v>
      </c>
      <c r="AA79">
        <f t="shared" si="21"/>
        <v>5.1601471943177714E-3</v>
      </c>
      <c r="AB79">
        <f t="shared" si="22"/>
        <v>5.7080383973265843E-3</v>
      </c>
    </row>
    <row r="80" spans="1:28">
      <c r="A80" s="71">
        <v>44677</v>
      </c>
      <c r="B80">
        <v>12490.740234000001</v>
      </c>
      <c r="C80" s="105">
        <v>155.22619599999999</v>
      </c>
      <c r="D80" s="105">
        <v>139.391006</v>
      </c>
      <c r="E80" s="105">
        <v>18.77</v>
      </c>
      <c r="F80" s="105">
        <v>11.59</v>
      </c>
      <c r="G80" s="105">
        <v>31.43</v>
      </c>
      <c r="H80">
        <v>17.5</v>
      </c>
      <c r="I80">
        <v>187.653198</v>
      </c>
      <c r="J80">
        <v>265.90731799999998</v>
      </c>
      <c r="K80">
        <v>292.14001500000001</v>
      </c>
      <c r="L80">
        <v>297.44253500000002</v>
      </c>
      <c r="M80">
        <v>34.215183000000003</v>
      </c>
      <c r="P80" s="71">
        <v>44677</v>
      </c>
      <c r="Q80">
        <f t="shared" si="12"/>
        <v>-3.9532127664453021E-2</v>
      </c>
      <c r="R80">
        <f t="shared" si="12"/>
        <v>-3.7328225964540926E-2</v>
      </c>
      <c r="S80">
        <f t="shared" si="13"/>
        <v>-4.5750775437422939E-2</v>
      </c>
      <c r="T80">
        <f t="shared" si="14"/>
        <v>-6.0560560560560604E-2</v>
      </c>
      <c r="U80">
        <f t="shared" si="15"/>
        <v>-4.9999999999999954E-2</v>
      </c>
      <c r="V80">
        <f t="shared" si="16"/>
        <v>-5.7005757155370124E-2</v>
      </c>
      <c r="W80">
        <f t="shared" si="17"/>
        <v>-7.3093171244341767E-2</v>
      </c>
      <c r="X80">
        <f t="shared" si="18"/>
        <v>-5.5974296778864584E-2</v>
      </c>
      <c r="Y80">
        <f t="shared" si="19"/>
        <v>-3.7403738135902267E-2</v>
      </c>
      <c r="Z80">
        <f t="shared" si="20"/>
        <v>-0.12184121817516243</v>
      </c>
      <c r="AA80">
        <f t="shared" si="21"/>
        <v>-2.5823006492357418E-2</v>
      </c>
      <c r="AB80">
        <f t="shared" si="22"/>
        <v>-1.7837767703440487E-2</v>
      </c>
    </row>
    <row r="81" spans="1:28">
      <c r="A81" s="71">
        <v>44678</v>
      </c>
      <c r="B81">
        <v>12488.929688</v>
      </c>
      <c r="C81" s="105">
        <v>154.99852000000001</v>
      </c>
      <c r="D81" s="105">
        <v>138.16700700000001</v>
      </c>
      <c r="E81" s="105">
        <v>18.969999000000001</v>
      </c>
      <c r="F81" s="105">
        <v>11.42</v>
      </c>
      <c r="G81" s="105">
        <v>31.42</v>
      </c>
      <c r="H81">
        <v>17.41</v>
      </c>
      <c r="I81">
        <v>183.92770400000001</v>
      </c>
      <c r="J81">
        <v>278.69979899999998</v>
      </c>
      <c r="K81">
        <v>293.83667000000003</v>
      </c>
      <c r="L81">
        <v>297.54702800000001</v>
      </c>
      <c r="M81">
        <v>34.318747999999999</v>
      </c>
      <c r="P81" s="71">
        <v>44678</v>
      </c>
      <c r="Q81">
        <f t="shared" si="12"/>
        <v>-1.4495105702961279E-4</v>
      </c>
      <c r="R81">
        <f t="shared" si="12"/>
        <v>-1.4667369675152898E-3</v>
      </c>
      <c r="S81">
        <f t="shared" si="13"/>
        <v>-8.7810471788975532E-3</v>
      </c>
      <c r="T81">
        <f t="shared" si="14"/>
        <v>1.0655247735748632E-2</v>
      </c>
      <c r="U81">
        <f t="shared" si="15"/>
        <v>-1.4667817083692832E-2</v>
      </c>
      <c r="V81">
        <f t="shared" si="16"/>
        <v>-3.1816735602920807E-4</v>
      </c>
      <c r="W81">
        <f t="shared" si="17"/>
        <v>-5.1428571428571348E-3</v>
      </c>
      <c r="X81">
        <f t="shared" si="18"/>
        <v>-1.9853080254992498E-2</v>
      </c>
      <c r="Y81">
        <f t="shared" si="19"/>
        <v>4.8108796313759257E-2</v>
      </c>
      <c r="Z81">
        <f t="shared" si="20"/>
        <v>5.8076775275034513E-3</v>
      </c>
      <c r="AA81">
        <f t="shared" si="21"/>
        <v>3.5130483271328638E-4</v>
      </c>
      <c r="AB81">
        <f t="shared" si="22"/>
        <v>3.0268726021426256E-3</v>
      </c>
    </row>
    <row r="82" spans="1:28">
      <c r="A82" s="71">
        <v>44679</v>
      </c>
      <c r="B82">
        <v>12871.530273</v>
      </c>
      <c r="C82" s="105">
        <v>161.99754300000001</v>
      </c>
      <c r="D82" s="105">
        <v>144.596497</v>
      </c>
      <c r="E82" s="105">
        <v>19.43</v>
      </c>
      <c r="F82" s="105">
        <v>11.89</v>
      </c>
      <c r="G82" s="105">
        <v>32.279998999999997</v>
      </c>
      <c r="H82">
        <v>17.829999999999998</v>
      </c>
      <c r="I82">
        <v>197.58119199999999</v>
      </c>
      <c r="J82">
        <v>285.00747699999999</v>
      </c>
      <c r="K82">
        <v>292.50332600000002</v>
      </c>
      <c r="L82">
        <v>302.46771200000001</v>
      </c>
      <c r="M82">
        <v>35.382679000000003</v>
      </c>
      <c r="P82" s="71">
        <v>44679</v>
      </c>
      <c r="Q82">
        <f t="shared" si="12"/>
        <v>3.0635178078360251E-2</v>
      </c>
      <c r="R82">
        <f t="shared" si="12"/>
        <v>4.5155418258187197E-2</v>
      </c>
      <c r="S82">
        <f t="shared" si="13"/>
        <v>4.6534191769819454E-2</v>
      </c>
      <c r="T82">
        <f t="shared" si="14"/>
        <v>2.4248867909797901E-2</v>
      </c>
      <c r="U82">
        <f t="shared" si="15"/>
        <v>4.1155866900175191E-2</v>
      </c>
      <c r="V82">
        <f t="shared" si="16"/>
        <v>2.7371069382558715E-2</v>
      </c>
      <c r="W82">
        <f t="shared" si="17"/>
        <v>2.412406662837439E-2</v>
      </c>
      <c r="X82">
        <f t="shared" si="18"/>
        <v>7.4232906207538918E-2</v>
      </c>
      <c r="Y82">
        <f t="shared" si="19"/>
        <v>2.2632517219720028E-2</v>
      </c>
      <c r="Z82">
        <f t="shared" si="20"/>
        <v>-4.5377045690043073E-3</v>
      </c>
      <c r="AA82">
        <f t="shared" si="21"/>
        <v>1.6537500082171863E-2</v>
      </c>
      <c r="AB82">
        <f t="shared" si="22"/>
        <v>3.100145145155073E-2</v>
      </c>
    </row>
    <row r="83" spans="1:28">
      <c r="A83" s="71">
        <v>44680</v>
      </c>
      <c r="B83">
        <v>12334.639648</v>
      </c>
      <c r="C83" s="105">
        <v>156.067688</v>
      </c>
      <c r="D83" s="105">
        <v>124.281502</v>
      </c>
      <c r="E83" s="105">
        <v>18.77</v>
      </c>
      <c r="F83" s="105">
        <v>11.2</v>
      </c>
      <c r="G83" s="105">
        <v>33.560001</v>
      </c>
      <c r="H83">
        <v>17.299999</v>
      </c>
      <c r="I83">
        <v>185.24614</v>
      </c>
      <c r="J83">
        <v>273.09075899999999</v>
      </c>
      <c r="K83">
        <v>290.25332600000002</v>
      </c>
      <c r="L83">
        <v>290.19454999999999</v>
      </c>
      <c r="M83">
        <v>34.488227999999999</v>
      </c>
      <c r="P83" s="71">
        <v>44680</v>
      </c>
      <c r="Q83">
        <f t="shared" si="12"/>
        <v>-4.1711483686303411E-2</v>
      </c>
      <c r="R83">
        <f t="shared" si="12"/>
        <v>-3.6604598379618651E-2</v>
      </c>
      <c r="S83">
        <f t="shared" si="13"/>
        <v>-0.14049437864321151</v>
      </c>
      <c r="T83">
        <f t="shared" si="14"/>
        <v>-3.3968090581574892E-2</v>
      </c>
      <c r="U83">
        <f t="shared" si="15"/>
        <v>-5.8031959629941232E-2</v>
      </c>
      <c r="V83">
        <f t="shared" si="16"/>
        <v>3.9653099121843324E-2</v>
      </c>
      <c r="W83">
        <f t="shared" si="17"/>
        <v>-2.9725238362310637E-2</v>
      </c>
      <c r="X83">
        <f t="shared" si="18"/>
        <v>-6.2430294478636364E-2</v>
      </c>
      <c r="Y83">
        <f t="shared" si="19"/>
        <v>-4.1811948673893921E-2</v>
      </c>
      <c r="Z83">
        <f t="shared" si="20"/>
        <v>-7.6922202245317374E-3</v>
      </c>
      <c r="AA83">
        <f t="shared" si="21"/>
        <v>-4.0576767413772794E-2</v>
      </c>
      <c r="AB83">
        <f t="shared" si="22"/>
        <v>-2.5279346428234095E-2</v>
      </c>
    </row>
    <row r="84" spans="1:28">
      <c r="A84" s="71">
        <v>44683</v>
      </c>
      <c r="B84">
        <v>12536.019531</v>
      </c>
      <c r="C84" s="105">
        <v>156.374573</v>
      </c>
      <c r="D84" s="105">
        <v>124.5</v>
      </c>
      <c r="E84" s="105">
        <v>18.559999000000001</v>
      </c>
      <c r="F84" s="105">
        <v>11.75</v>
      </c>
      <c r="G84" s="105">
        <v>36.229999999999997</v>
      </c>
      <c r="H84">
        <v>17.350000000000001</v>
      </c>
      <c r="I84">
        <v>195.09420800000001</v>
      </c>
      <c r="J84">
        <v>279.92984000000001</v>
      </c>
      <c r="K84">
        <v>300.98001099999999</v>
      </c>
      <c r="L84">
        <v>294.877747</v>
      </c>
      <c r="M84">
        <v>34.893089000000003</v>
      </c>
      <c r="P84" s="71">
        <v>44683</v>
      </c>
      <c r="Q84">
        <f t="shared" si="12"/>
        <v>1.6326369374937706E-2</v>
      </c>
      <c r="R84">
        <f t="shared" si="12"/>
        <v>1.9663583406194503E-3</v>
      </c>
      <c r="S84">
        <f t="shared" si="13"/>
        <v>1.7580894701449356E-3</v>
      </c>
      <c r="T84">
        <f t="shared" si="14"/>
        <v>-1.1188119339371248E-2</v>
      </c>
      <c r="U84">
        <f t="shared" si="15"/>
        <v>4.9107142857142926E-2</v>
      </c>
      <c r="V84">
        <f t="shared" si="16"/>
        <v>7.9558966640078388E-2</v>
      </c>
      <c r="W84">
        <f t="shared" si="17"/>
        <v>2.8902313809383308E-3</v>
      </c>
      <c r="X84">
        <f t="shared" si="18"/>
        <v>5.3162068586152522E-2</v>
      </c>
      <c r="Y84">
        <f t="shared" si="19"/>
        <v>2.5043253111321946E-2</v>
      </c>
      <c r="Z84">
        <f t="shared" si="20"/>
        <v>3.6956286247689631E-2</v>
      </c>
      <c r="AA84">
        <f t="shared" si="21"/>
        <v>1.6138128713995514E-2</v>
      </c>
      <c r="AB84">
        <f t="shared" si="22"/>
        <v>1.1739107036754799E-2</v>
      </c>
    </row>
    <row r="85" spans="1:28">
      <c r="A85" s="71">
        <v>44684</v>
      </c>
      <c r="B85">
        <v>12563.759765999999</v>
      </c>
      <c r="C85" s="105">
        <v>157.87927199999999</v>
      </c>
      <c r="D85" s="105">
        <v>124.253502</v>
      </c>
      <c r="E85" s="105">
        <v>19.129999000000002</v>
      </c>
      <c r="F85" s="105">
        <v>11.13</v>
      </c>
      <c r="G85" s="105">
        <v>37.779998999999997</v>
      </c>
      <c r="H85">
        <v>17.489999999999998</v>
      </c>
      <c r="I85">
        <v>195.783401</v>
      </c>
      <c r="J85">
        <v>277.28277600000001</v>
      </c>
      <c r="K85">
        <v>303.08334400000001</v>
      </c>
      <c r="L85">
        <v>298.90542599999998</v>
      </c>
      <c r="M85">
        <v>35.702796999999997</v>
      </c>
      <c r="P85" s="71">
        <v>44684</v>
      </c>
      <c r="Q85">
        <f t="shared" si="12"/>
        <v>2.2128423564913239E-3</v>
      </c>
      <c r="R85">
        <f t="shared" si="12"/>
        <v>9.6224019745204236E-3</v>
      </c>
      <c r="S85">
        <f t="shared" si="13"/>
        <v>-1.9799036144578517E-3</v>
      </c>
      <c r="T85">
        <f t="shared" si="14"/>
        <v>3.0711208551250473E-2</v>
      </c>
      <c r="U85">
        <f t="shared" si="15"/>
        <v>-5.2765957446808447E-2</v>
      </c>
      <c r="V85">
        <f t="shared" si="16"/>
        <v>4.2782197074247859E-2</v>
      </c>
      <c r="W85">
        <f t="shared" si="17"/>
        <v>8.0691642651295106E-3</v>
      </c>
      <c r="X85">
        <f t="shared" si="18"/>
        <v>3.5326164065310889E-3</v>
      </c>
      <c r="Y85">
        <f t="shared" si="19"/>
        <v>-9.4561694458868695E-3</v>
      </c>
      <c r="Z85">
        <f t="shared" si="20"/>
        <v>6.9882813579936398E-3</v>
      </c>
      <c r="AA85">
        <f t="shared" si="21"/>
        <v>1.3658809594743606E-2</v>
      </c>
      <c r="AB85">
        <f t="shared" si="22"/>
        <v>2.3205397492895897E-2</v>
      </c>
    </row>
    <row r="86" spans="1:28">
      <c r="A86" s="71">
        <v>44685</v>
      </c>
      <c r="B86">
        <v>12964.860352</v>
      </c>
      <c r="C86" s="105">
        <v>164.35363799999999</v>
      </c>
      <c r="D86" s="105">
        <v>125.92849699999999</v>
      </c>
      <c r="E86" s="105">
        <v>19.620000999999998</v>
      </c>
      <c r="F86" s="105">
        <v>11.22</v>
      </c>
      <c r="G86" s="105">
        <v>39.099997999999999</v>
      </c>
      <c r="H86">
        <v>17.73</v>
      </c>
      <c r="I86">
        <v>203.094528</v>
      </c>
      <c r="J86">
        <v>285.35192899999998</v>
      </c>
      <c r="K86">
        <v>317.540009</v>
      </c>
      <c r="L86">
        <v>307.88223299999999</v>
      </c>
      <c r="M86">
        <v>37.086844999999997</v>
      </c>
      <c r="P86" s="71">
        <v>44685</v>
      </c>
      <c r="Q86">
        <f t="shared" si="12"/>
        <v>3.192520340013643E-2</v>
      </c>
      <c r="R86">
        <f t="shared" si="12"/>
        <v>4.1008334520316284E-2</v>
      </c>
      <c r="S86">
        <f t="shared" si="13"/>
        <v>1.3480465122021234E-2</v>
      </c>
      <c r="T86">
        <f t="shared" si="14"/>
        <v>2.5614324391757516E-2</v>
      </c>
      <c r="U86">
        <f t="shared" si="15"/>
        <v>8.0862533692722238E-3</v>
      </c>
      <c r="V86">
        <f t="shared" si="16"/>
        <v>3.4939095683935911E-2</v>
      </c>
      <c r="W86">
        <f t="shared" si="17"/>
        <v>1.3722126929674214E-2</v>
      </c>
      <c r="X86">
        <f t="shared" si="18"/>
        <v>3.7342935931529757E-2</v>
      </c>
      <c r="Y86">
        <f t="shared" si="19"/>
        <v>2.9100808627218776E-2</v>
      </c>
      <c r="Z86">
        <f t="shared" si="20"/>
        <v>4.7698645558034977E-2</v>
      </c>
      <c r="AA86">
        <f t="shared" si="21"/>
        <v>3.0032265121878413E-2</v>
      </c>
      <c r="AB86">
        <f t="shared" si="22"/>
        <v>3.8765814342220865E-2</v>
      </c>
    </row>
    <row r="87" spans="1:28">
      <c r="A87" s="71">
        <v>44686</v>
      </c>
      <c r="B87">
        <v>12317.690430000001</v>
      </c>
      <c r="C87" s="105">
        <v>155.19650300000001</v>
      </c>
      <c r="D87" s="105">
        <v>116.406998</v>
      </c>
      <c r="E87" s="105">
        <v>18.540001</v>
      </c>
      <c r="F87" s="105">
        <v>10.050000000000001</v>
      </c>
      <c r="G87" s="105">
        <v>36.43</v>
      </c>
      <c r="H87">
        <v>16.540001</v>
      </c>
      <c r="I87">
        <v>188.212524</v>
      </c>
      <c r="J87">
        <v>272.92349200000001</v>
      </c>
      <c r="K87">
        <v>291.093323</v>
      </c>
      <c r="L87">
        <v>297.39501999999999</v>
      </c>
      <c r="M87">
        <v>35.693382</v>
      </c>
      <c r="P87" s="71">
        <v>44686</v>
      </c>
      <c r="Q87">
        <f t="shared" si="12"/>
        <v>-4.9917230454407838E-2</v>
      </c>
      <c r="R87">
        <f t="shared" si="12"/>
        <v>-5.5716046881785379E-2</v>
      </c>
      <c r="S87">
        <f t="shared" si="13"/>
        <v>-7.5610360060121992E-2</v>
      </c>
      <c r="T87">
        <f t="shared" si="14"/>
        <v>-5.5045868754033112E-2</v>
      </c>
      <c r="U87">
        <f t="shared" si="15"/>
        <v>-0.10427807486631015</v>
      </c>
      <c r="V87">
        <f t="shared" si="16"/>
        <v>-6.8286397354802922E-2</v>
      </c>
      <c r="W87">
        <f t="shared" si="17"/>
        <v>-6.7117822899041182E-2</v>
      </c>
      <c r="X87">
        <f t="shared" si="18"/>
        <v>-7.3276243070418884E-2</v>
      </c>
      <c r="Y87">
        <f t="shared" si="19"/>
        <v>-4.3554767768890654E-2</v>
      </c>
      <c r="Z87">
        <f t="shared" si="20"/>
        <v>-8.3286153714255268E-2</v>
      </c>
      <c r="AA87">
        <f t="shared" si="21"/>
        <v>-3.4062416976168929E-2</v>
      </c>
      <c r="AB87">
        <f t="shared" si="22"/>
        <v>-3.7572972303251927E-2</v>
      </c>
    </row>
    <row r="88" spans="1:28">
      <c r="A88" s="71">
        <v>44687</v>
      </c>
      <c r="B88">
        <v>12144.660156</v>
      </c>
      <c r="C88" s="105">
        <v>155.93012999999999</v>
      </c>
      <c r="D88" s="105">
        <v>114.772499</v>
      </c>
      <c r="E88" s="105">
        <v>17.84</v>
      </c>
      <c r="F88" s="105">
        <v>9.4</v>
      </c>
      <c r="G88" s="105">
        <v>34.950001</v>
      </c>
      <c r="H88">
        <v>15.92</v>
      </c>
      <c r="I88">
        <v>186.52456699999999</v>
      </c>
      <c r="J88">
        <v>270.34530599999999</v>
      </c>
      <c r="K88">
        <v>288.54998799999998</v>
      </c>
      <c r="L88">
        <v>297.290527</v>
      </c>
      <c r="M88">
        <v>34.921329</v>
      </c>
      <c r="P88" s="71">
        <v>44687</v>
      </c>
      <c r="Q88">
        <f t="shared" si="12"/>
        <v>-1.4047298475579617E-2</v>
      </c>
      <c r="R88">
        <f t="shared" si="12"/>
        <v>4.7270846044771015E-3</v>
      </c>
      <c r="S88">
        <f t="shared" si="13"/>
        <v>-1.4041243465448746E-2</v>
      </c>
      <c r="T88">
        <f t="shared" si="14"/>
        <v>-3.7756254705703644E-2</v>
      </c>
      <c r="U88">
        <f t="shared" si="15"/>
        <v>-6.467661691542291E-2</v>
      </c>
      <c r="V88">
        <f t="shared" si="16"/>
        <v>-4.0625830359593725E-2</v>
      </c>
      <c r="W88">
        <f t="shared" si="17"/>
        <v>-3.7484943320136452E-2</v>
      </c>
      <c r="X88">
        <f t="shared" si="18"/>
        <v>-8.9683564309461766E-3</v>
      </c>
      <c r="Y88">
        <f t="shared" si="19"/>
        <v>-9.4465521494940287E-3</v>
      </c>
      <c r="Z88">
        <f t="shared" si="20"/>
        <v>-8.7371808249961588E-3</v>
      </c>
      <c r="AA88">
        <f t="shared" si="21"/>
        <v>-3.5136096091989319E-4</v>
      </c>
      <c r="AB88">
        <f t="shared" si="22"/>
        <v>-2.1630144209926639E-2</v>
      </c>
    </row>
    <row r="89" spans="1:28">
      <c r="A89" s="71">
        <v>44690</v>
      </c>
      <c r="B89">
        <v>11623.25</v>
      </c>
      <c r="C89" s="105">
        <v>150.75494399999999</v>
      </c>
      <c r="D89" s="105">
        <v>108.789001</v>
      </c>
      <c r="E89" s="105">
        <v>16.32</v>
      </c>
      <c r="F89" s="105">
        <v>8.48</v>
      </c>
      <c r="G89" s="105">
        <v>33.540000999999997</v>
      </c>
      <c r="H89">
        <v>14.14</v>
      </c>
      <c r="I89">
        <v>169.29539500000001</v>
      </c>
      <c r="J89">
        <v>260.35726899999997</v>
      </c>
      <c r="K89">
        <v>262.36999500000002</v>
      </c>
      <c r="L89">
        <v>293.42434700000001</v>
      </c>
      <c r="M89">
        <v>34.846007999999998</v>
      </c>
      <c r="P89" s="71">
        <v>44690</v>
      </c>
      <c r="Q89">
        <f t="shared" si="12"/>
        <v>-4.2933285024233485E-2</v>
      </c>
      <c r="R89">
        <f t="shared" si="12"/>
        <v>-3.3189134133345469E-2</v>
      </c>
      <c r="S89">
        <f t="shared" si="13"/>
        <v>-5.2133551609780643E-2</v>
      </c>
      <c r="T89">
        <f t="shared" si="14"/>
        <v>-8.5201793721973076E-2</v>
      </c>
      <c r="U89">
        <f t="shared" si="15"/>
        <v>-9.7872340425531903E-2</v>
      </c>
      <c r="V89">
        <f t="shared" si="16"/>
        <v>-4.0343346485169018E-2</v>
      </c>
      <c r="W89">
        <f t="shared" si="17"/>
        <v>-0.11180904522613061</v>
      </c>
      <c r="X89">
        <f t="shared" si="18"/>
        <v>-9.236945179451872E-2</v>
      </c>
      <c r="Y89">
        <f t="shared" si="19"/>
        <v>-3.6945479645206121E-2</v>
      </c>
      <c r="Z89">
        <f t="shared" si="20"/>
        <v>-9.0729489131013127E-2</v>
      </c>
      <c r="AA89">
        <f t="shared" si="21"/>
        <v>-1.3004719790482882E-2</v>
      </c>
      <c r="AB89">
        <f t="shared" si="22"/>
        <v>-2.1568766755698907E-3</v>
      </c>
    </row>
    <row r="90" spans="1:28">
      <c r="A90" s="71">
        <v>44691</v>
      </c>
      <c r="B90">
        <v>11737.669921999999</v>
      </c>
      <c r="C90" s="105">
        <v>153.183899</v>
      </c>
      <c r="D90" s="105">
        <v>108.85900100000001</v>
      </c>
      <c r="E90" s="105">
        <v>16.57</v>
      </c>
      <c r="F90" s="105">
        <v>8.4600000000000009</v>
      </c>
      <c r="G90" s="105">
        <v>32</v>
      </c>
      <c r="H90">
        <v>14.19</v>
      </c>
      <c r="I90">
        <v>175.73757900000001</v>
      </c>
      <c r="J90">
        <v>265.19876099999999</v>
      </c>
      <c r="K90">
        <v>266.67999300000002</v>
      </c>
      <c r="L90">
        <v>289.78607199999999</v>
      </c>
      <c r="M90">
        <v>35.345019999999998</v>
      </c>
      <c r="P90" s="71">
        <v>44691</v>
      </c>
      <c r="Q90">
        <f t="shared" si="12"/>
        <v>9.8440558363623882E-3</v>
      </c>
      <c r="R90">
        <f t="shared" si="12"/>
        <v>1.6111942570851953E-2</v>
      </c>
      <c r="S90">
        <f t="shared" si="13"/>
        <v>6.4344740145198494E-4</v>
      </c>
      <c r="T90">
        <f t="shared" si="14"/>
        <v>1.5318627450980392E-2</v>
      </c>
      <c r="U90">
        <f t="shared" si="15"/>
        <v>-2.3584905660376855E-3</v>
      </c>
      <c r="V90">
        <f t="shared" si="16"/>
        <v>-4.5915353431265453E-2</v>
      </c>
      <c r="W90">
        <f t="shared" si="17"/>
        <v>3.5360678925034604E-3</v>
      </c>
      <c r="X90">
        <f t="shared" si="18"/>
        <v>3.8052919277573954E-2</v>
      </c>
      <c r="Y90">
        <f t="shared" si="19"/>
        <v>1.8595570688675556E-2</v>
      </c>
      <c r="Z90">
        <f t="shared" si="20"/>
        <v>1.6427175676090578E-2</v>
      </c>
      <c r="AA90">
        <f t="shared" si="21"/>
        <v>-1.2399363028999162E-2</v>
      </c>
      <c r="AB90">
        <f t="shared" si="22"/>
        <v>1.4320492608507708E-2</v>
      </c>
    </row>
    <row r="91" spans="1:28">
      <c r="A91" s="71">
        <v>44692</v>
      </c>
      <c r="B91">
        <v>11364.240234000001</v>
      </c>
      <c r="C91" s="105">
        <v>145.242661</v>
      </c>
      <c r="D91" s="105">
        <v>105.37200199999999</v>
      </c>
      <c r="E91" s="105">
        <v>15.97</v>
      </c>
      <c r="F91" s="105">
        <v>7.19</v>
      </c>
      <c r="G91" s="105">
        <v>29.33</v>
      </c>
      <c r="H91">
        <v>13.55</v>
      </c>
      <c r="I91">
        <v>166.09925799999999</v>
      </c>
      <c r="J91">
        <v>256.391571</v>
      </c>
      <c r="K91">
        <v>244.66667200000001</v>
      </c>
      <c r="L91">
        <v>286.45187399999998</v>
      </c>
      <c r="M91">
        <v>33.763247999999997</v>
      </c>
      <c r="P91" s="71">
        <v>44692</v>
      </c>
      <c r="Q91">
        <f t="shared" si="12"/>
        <v>-3.1814635313613344E-2</v>
      </c>
      <c r="R91">
        <f t="shared" si="12"/>
        <v>-5.1841205582578875E-2</v>
      </c>
      <c r="S91">
        <f t="shared" si="13"/>
        <v>-3.203225243634205E-2</v>
      </c>
      <c r="T91">
        <f t="shared" si="14"/>
        <v>-3.6210018105009033E-2</v>
      </c>
      <c r="U91">
        <f t="shared" si="15"/>
        <v>-0.15011820330969272</v>
      </c>
      <c r="V91">
        <f t="shared" si="16"/>
        <v>-8.3437500000000053E-2</v>
      </c>
      <c r="W91">
        <f t="shared" si="17"/>
        <v>-4.5102184637068277E-2</v>
      </c>
      <c r="X91">
        <f t="shared" si="18"/>
        <v>-5.4844962897776225E-2</v>
      </c>
      <c r="Y91">
        <f t="shared" si="19"/>
        <v>-3.3209770538860067E-2</v>
      </c>
      <c r="Z91">
        <f t="shared" si="20"/>
        <v>-8.2545828625396792E-2</v>
      </c>
      <c r="AA91">
        <f t="shared" si="21"/>
        <v>-1.1505722055544529E-2</v>
      </c>
      <c r="AB91">
        <f t="shared" si="22"/>
        <v>-4.4752330031218E-2</v>
      </c>
    </row>
    <row r="92" spans="1:28">
      <c r="A92" s="71">
        <v>44693</v>
      </c>
      <c r="B92">
        <v>11370.959961</v>
      </c>
      <c r="C92" s="105">
        <v>141.33647199999999</v>
      </c>
      <c r="D92" s="105">
        <v>106.93049600000001</v>
      </c>
      <c r="E92" s="105">
        <v>15.49</v>
      </c>
      <c r="F92" s="105">
        <v>7.67</v>
      </c>
      <c r="G92" s="105">
        <v>30.75</v>
      </c>
      <c r="H92">
        <v>13.26</v>
      </c>
      <c r="I92">
        <v>161.554733</v>
      </c>
      <c r="J92">
        <v>251.274597</v>
      </c>
      <c r="K92">
        <v>242.66667200000001</v>
      </c>
      <c r="L92">
        <v>284.41897599999999</v>
      </c>
      <c r="M92">
        <v>33.744422999999998</v>
      </c>
      <c r="P92" s="71">
        <v>44693</v>
      </c>
      <c r="Q92">
        <f t="shared" si="12"/>
        <v>5.9130455372593572E-4</v>
      </c>
      <c r="R92">
        <f t="shared" si="12"/>
        <v>-2.6894226345798029E-2</v>
      </c>
      <c r="S92">
        <f t="shared" si="13"/>
        <v>1.4790399445955392E-2</v>
      </c>
      <c r="T92">
        <f t="shared" si="14"/>
        <v>-3.0056355666875416E-2</v>
      </c>
      <c r="U92">
        <f t="shared" si="15"/>
        <v>6.6759388038942907E-2</v>
      </c>
      <c r="V92">
        <f t="shared" si="16"/>
        <v>4.841459256733726E-2</v>
      </c>
      <c r="W92">
        <f t="shared" si="17"/>
        <v>-2.1402214022140289E-2</v>
      </c>
      <c r="X92">
        <f t="shared" si="18"/>
        <v>-2.7360296817219937E-2</v>
      </c>
      <c r="Y92">
        <f t="shared" si="19"/>
        <v>-1.9957652976041084E-2</v>
      </c>
      <c r="Z92">
        <f t="shared" si="20"/>
        <v>-8.1743867427926595E-3</v>
      </c>
      <c r="AA92">
        <f t="shared" si="21"/>
        <v>-7.0968221349460917E-3</v>
      </c>
      <c r="AB92">
        <f t="shared" si="22"/>
        <v>-5.5755891731742308E-4</v>
      </c>
    </row>
    <row r="93" spans="1:28">
      <c r="A93" s="71">
        <v>44694</v>
      </c>
      <c r="B93">
        <v>11805</v>
      </c>
      <c r="C93" s="105">
        <v>145.84742700000001</v>
      </c>
      <c r="D93" s="105">
        <v>113.05500000000001</v>
      </c>
      <c r="E93" s="105">
        <v>16.579999999999998</v>
      </c>
      <c r="F93" s="105">
        <v>8.8800000000000008</v>
      </c>
      <c r="G93" s="105">
        <v>31.33</v>
      </c>
      <c r="H93">
        <v>14.28</v>
      </c>
      <c r="I93">
        <v>176.84626800000001</v>
      </c>
      <c r="J93">
        <v>256.95251500000001</v>
      </c>
      <c r="K93">
        <v>256.52999899999998</v>
      </c>
      <c r="L93">
        <v>291.61944599999998</v>
      </c>
      <c r="M93">
        <v>34.629455999999998</v>
      </c>
      <c r="P93" s="71">
        <v>44694</v>
      </c>
      <c r="Q93">
        <f t="shared" si="12"/>
        <v>3.817092316644026E-2</v>
      </c>
      <c r="R93">
        <f t="shared" si="12"/>
        <v>3.191642564843436E-2</v>
      </c>
      <c r="S93">
        <f t="shared" si="13"/>
        <v>5.7275559630809172E-2</v>
      </c>
      <c r="T93">
        <f t="shared" si="14"/>
        <v>7.0367979341510525E-2</v>
      </c>
      <c r="U93">
        <f t="shared" si="15"/>
        <v>0.1577574967405477</v>
      </c>
      <c r="V93">
        <f t="shared" si="16"/>
        <v>1.8861788617886125E-2</v>
      </c>
      <c r="W93">
        <f t="shared" si="17"/>
        <v>7.6923076923076886E-2</v>
      </c>
      <c r="X93">
        <f t="shared" si="18"/>
        <v>9.4652349182490436E-2</v>
      </c>
      <c r="Y93">
        <f t="shared" si="19"/>
        <v>2.2596466446626141E-2</v>
      </c>
      <c r="Z93">
        <f t="shared" si="20"/>
        <v>5.7129093524635181E-2</v>
      </c>
      <c r="AA93">
        <f t="shared" si="21"/>
        <v>2.5316419112626283E-2</v>
      </c>
      <c r="AB93">
        <f t="shared" si="22"/>
        <v>2.6227533954277422E-2</v>
      </c>
    </row>
    <row r="94" spans="1:28">
      <c r="A94" s="71">
        <v>44697</v>
      </c>
      <c r="B94">
        <v>11662.790039</v>
      </c>
      <c r="C94" s="105">
        <v>144.290909</v>
      </c>
      <c r="D94" s="105">
        <v>110.810501</v>
      </c>
      <c r="E94" s="105">
        <v>16.549999</v>
      </c>
      <c r="F94" s="105">
        <v>8.44</v>
      </c>
      <c r="G94" s="105">
        <v>28.26</v>
      </c>
      <c r="H94">
        <v>14.09</v>
      </c>
      <c r="I94">
        <v>172.43159499999999</v>
      </c>
      <c r="J94">
        <v>257.32644699999997</v>
      </c>
      <c r="K94">
        <v>241.45666499999999</v>
      </c>
      <c r="L94">
        <v>288.247162</v>
      </c>
      <c r="M94">
        <v>35.316772</v>
      </c>
      <c r="P94" s="71">
        <v>44697</v>
      </c>
      <c r="Q94">
        <f t="shared" si="12"/>
        <v>-1.2046587124099999E-2</v>
      </c>
      <c r="R94">
        <f t="shared" si="12"/>
        <v>-1.067223489654028E-2</v>
      </c>
      <c r="S94">
        <f t="shared" si="13"/>
        <v>-1.9853159966388083E-2</v>
      </c>
      <c r="T94">
        <f t="shared" si="14"/>
        <v>-1.8094692400481673E-3</v>
      </c>
      <c r="U94">
        <f t="shared" si="15"/>
        <v>-4.9549549549549689E-2</v>
      </c>
      <c r="V94">
        <f t="shared" si="16"/>
        <v>-9.7989147781678804E-2</v>
      </c>
      <c r="W94">
        <f t="shared" si="17"/>
        <v>-1.3305322128851507E-2</v>
      </c>
      <c r="X94">
        <f t="shared" si="18"/>
        <v>-2.4963337083257091E-2</v>
      </c>
      <c r="Y94">
        <f t="shared" si="19"/>
        <v>1.4552572096831508E-3</v>
      </c>
      <c r="Z94">
        <f t="shared" si="20"/>
        <v>-5.8758562580433292E-2</v>
      </c>
      <c r="AA94">
        <f t="shared" si="21"/>
        <v>-1.1563988774603115E-2</v>
      </c>
      <c r="AB94">
        <f t="shared" si="22"/>
        <v>1.9847727322081028E-2</v>
      </c>
    </row>
    <row r="95" spans="1:28">
      <c r="A95" s="71">
        <v>44698</v>
      </c>
      <c r="B95">
        <v>11984.519531</v>
      </c>
      <c r="C95" s="105">
        <v>147.95916700000001</v>
      </c>
      <c r="D95" s="105">
        <v>115.3685</v>
      </c>
      <c r="E95" s="105">
        <v>17.82</v>
      </c>
      <c r="F95" s="105">
        <v>8.68</v>
      </c>
      <c r="G95" s="105">
        <v>30.92</v>
      </c>
      <c r="H95">
        <v>14.87</v>
      </c>
      <c r="I95">
        <v>181.55059800000001</v>
      </c>
      <c r="J95">
        <v>262.56152300000002</v>
      </c>
      <c r="K95">
        <v>253.86999499999999</v>
      </c>
      <c r="L95">
        <v>297.300049</v>
      </c>
      <c r="M95">
        <v>37.303401999999998</v>
      </c>
      <c r="P95" s="71">
        <v>44698</v>
      </c>
      <c r="Q95">
        <f t="shared" si="12"/>
        <v>2.7585979934830963E-2</v>
      </c>
      <c r="R95">
        <f t="shared" si="12"/>
        <v>2.5422655005936712E-2</v>
      </c>
      <c r="S95">
        <f t="shared" si="13"/>
        <v>4.1133276709939208E-2</v>
      </c>
      <c r="T95">
        <f t="shared" si="14"/>
        <v>7.6737225180497026E-2</v>
      </c>
      <c r="U95">
        <f t="shared" si="15"/>
        <v>2.8436018957345998E-2</v>
      </c>
      <c r="V95">
        <f t="shared" si="16"/>
        <v>9.4125973106864824E-2</v>
      </c>
      <c r="W95">
        <f t="shared" si="17"/>
        <v>5.535841022001415E-2</v>
      </c>
      <c r="X95">
        <f t="shared" si="18"/>
        <v>5.2884756995955531E-2</v>
      </c>
      <c r="Y95">
        <f t="shared" si="19"/>
        <v>2.0344104001094182E-2</v>
      </c>
      <c r="Z95">
        <f t="shared" si="20"/>
        <v>5.1410177474289241E-2</v>
      </c>
      <c r="AA95">
        <f t="shared" si="21"/>
        <v>3.1406682158417916E-2</v>
      </c>
      <c r="AB95">
        <f t="shared" si="22"/>
        <v>5.625174350589001E-2</v>
      </c>
    </row>
    <row r="96" spans="1:28">
      <c r="A96" s="71">
        <v>44699</v>
      </c>
      <c r="B96">
        <v>11418.150390999999</v>
      </c>
      <c r="C96" s="105">
        <v>139.611435</v>
      </c>
      <c r="D96" s="105">
        <v>107.112503</v>
      </c>
      <c r="E96" s="105">
        <v>16.889999</v>
      </c>
      <c r="F96" s="105">
        <v>7.94</v>
      </c>
      <c r="G96" s="105">
        <v>27.35</v>
      </c>
      <c r="H96">
        <v>13.84</v>
      </c>
      <c r="I96">
        <v>169.17553699999999</v>
      </c>
      <c r="J96">
        <v>250.60720800000001</v>
      </c>
      <c r="K96">
        <v>236.60333299999999</v>
      </c>
      <c r="L96">
        <v>291.37249800000001</v>
      </c>
      <c r="M96">
        <v>34.695362000000003</v>
      </c>
      <c r="P96" s="71">
        <v>44699</v>
      </c>
      <c r="Q96">
        <f t="shared" si="12"/>
        <v>-4.7258393507974228E-2</v>
      </c>
      <c r="R96">
        <f t="shared" si="12"/>
        <v>-5.6419160564752352E-2</v>
      </c>
      <c r="S96">
        <f t="shared" si="13"/>
        <v>-7.1561968821645366E-2</v>
      </c>
      <c r="T96">
        <f t="shared" si="14"/>
        <v>-5.2188608305275011E-2</v>
      </c>
      <c r="U96">
        <f t="shared" si="15"/>
        <v>-8.5253456221198079E-2</v>
      </c>
      <c r="V96">
        <f t="shared" si="16"/>
        <v>-0.11545924967658473</v>
      </c>
      <c r="W96">
        <f t="shared" si="17"/>
        <v>-6.9266980497646222E-2</v>
      </c>
      <c r="X96">
        <f t="shared" si="18"/>
        <v>-6.8163151960535073E-2</v>
      </c>
      <c r="Y96">
        <f t="shared" si="19"/>
        <v>-4.5529576700391122E-2</v>
      </c>
      <c r="Z96">
        <f t="shared" si="20"/>
        <v>-6.8013795801272217E-2</v>
      </c>
      <c r="AA96">
        <f t="shared" si="21"/>
        <v>-1.9937941550759699E-2</v>
      </c>
      <c r="AB96">
        <f t="shared" si="22"/>
        <v>-6.9914266800652547E-2</v>
      </c>
    </row>
    <row r="97" spans="1:28">
      <c r="A97" s="71">
        <v>44700</v>
      </c>
      <c r="B97">
        <v>11388.5</v>
      </c>
      <c r="C97" s="105">
        <v>136.17120399999999</v>
      </c>
      <c r="D97" s="105">
        <v>107.319</v>
      </c>
      <c r="E97" s="105">
        <v>16.75</v>
      </c>
      <c r="F97" s="105">
        <v>8.69</v>
      </c>
      <c r="G97" s="105">
        <v>27.83</v>
      </c>
      <c r="H97">
        <v>13.58</v>
      </c>
      <c r="I97">
        <v>171.03331</v>
      </c>
      <c r="J97">
        <v>249.68005400000001</v>
      </c>
      <c r="K97">
        <v>236.47332800000001</v>
      </c>
      <c r="L97">
        <v>292.76886000000002</v>
      </c>
      <c r="M97">
        <v>33.64085</v>
      </c>
      <c r="P97" s="71">
        <v>44700</v>
      </c>
      <c r="Q97">
        <f t="shared" si="12"/>
        <v>-2.5967770597390459E-3</v>
      </c>
      <c r="R97">
        <f t="shared" si="12"/>
        <v>-2.4641470091615429E-2</v>
      </c>
      <c r="S97">
        <f t="shared" si="13"/>
        <v>1.9278515039462649E-3</v>
      </c>
      <c r="T97">
        <f t="shared" si="14"/>
        <v>-8.288869644101195E-3</v>
      </c>
      <c r="U97">
        <f t="shared" si="15"/>
        <v>9.4458438287153543E-2</v>
      </c>
      <c r="V97">
        <f t="shared" si="16"/>
        <v>1.755027422303462E-2</v>
      </c>
      <c r="W97">
        <f t="shared" si="17"/>
        <v>-1.8786127167630041E-2</v>
      </c>
      <c r="X97">
        <f t="shared" si="18"/>
        <v>1.0981333548242314E-2</v>
      </c>
      <c r="Y97">
        <f t="shared" si="19"/>
        <v>-3.6996302197341486E-3</v>
      </c>
      <c r="Z97">
        <f t="shared" si="20"/>
        <v>-5.4946394182867585E-4</v>
      </c>
      <c r="AA97">
        <f t="shared" si="21"/>
        <v>4.7923603277067366E-3</v>
      </c>
      <c r="AB97">
        <f t="shared" si="22"/>
        <v>-3.039345720041781E-2</v>
      </c>
    </row>
    <row r="98" spans="1:28">
      <c r="A98" s="71">
        <v>44701</v>
      </c>
      <c r="B98">
        <v>11354.620117</v>
      </c>
      <c r="C98" s="105">
        <v>136.40914900000001</v>
      </c>
      <c r="D98" s="105">
        <v>107.591003</v>
      </c>
      <c r="E98" s="105">
        <v>16.260000000000002</v>
      </c>
      <c r="F98" s="105">
        <v>7.86</v>
      </c>
      <c r="G98" s="105">
        <v>27.540001</v>
      </c>
      <c r="H98">
        <v>13.13</v>
      </c>
      <c r="I98">
        <v>166.73846399999999</v>
      </c>
      <c r="J98">
        <v>249.10797099999999</v>
      </c>
      <c r="K98">
        <v>221.300003</v>
      </c>
      <c r="L98">
        <v>291.438965</v>
      </c>
      <c r="M98">
        <v>32.624001</v>
      </c>
      <c r="P98" s="71">
        <v>44701</v>
      </c>
      <c r="Q98">
        <f t="shared" si="12"/>
        <v>-2.9749205777757923E-3</v>
      </c>
      <c r="R98">
        <f t="shared" si="12"/>
        <v>1.7473958738003427E-3</v>
      </c>
      <c r="S98">
        <f t="shared" si="13"/>
        <v>2.5345279027944537E-3</v>
      </c>
      <c r="T98">
        <f t="shared" si="14"/>
        <v>-2.925373134328349E-2</v>
      </c>
      <c r="U98">
        <f t="shared" si="15"/>
        <v>-9.5512082853854915E-2</v>
      </c>
      <c r="V98">
        <f t="shared" si="16"/>
        <v>-1.0420373697448729E-2</v>
      </c>
      <c r="W98">
        <f t="shared" si="17"/>
        <v>-3.3136966126656793E-2</v>
      </c>
      <c r="X98">
        <f t="shared" si="18"/>
        <v>-2.5111166941691104E-2</v>
      </c>
      <c r="Y98">
        <f t="shared" si="19"/>
        <v>-2.291264323420967E-3</v>
      </c>
      <c r="Z98">
        <f t="shared" si="20"/>
        <v>-6.4165058817965318E-2</v>
      </c>
      <c r="AA98">
        <f t="shared" si="21"/>
        <v>-4.5424742235223433E-3</v>
      </c>
      <c r="AB98">
        <f t="shared" si="22"/>
        <v>-3.0226614369137539E-2</v>
      </c>
    </row>
    <row r="99" spans="1:28">
      <c r="A99" s="71">
        <v>44704</v>
      </c>
      <c r="B99">
        <v>11535.269531</v>
      </c>
      <c r="C99" s="105">
        <v>141.88179</v>
      </c>
      <c r="D99" s="105">
        <v>107.556999</v>
      </c>
      <c r="E99" s="105">
        <v>16.75</v>
      </c>
      <c r="F99" s="105">
        <v>7.61</v>
      </c>
      <c r="G99" s="105">
        <v>27.219999000000001</v>
      </c>
      <c r="H99">
        <v>13.11</v>
      </c>
      <c r="I99">
        <v>168.776016</v>
      </c>
      <c r="J99">
        <v>257.08737200000002</v>
      </c>
      <c r="K99">
        <v>224.96665999999999</v>
      </c>
      <c r="L99">
        <v>300.75784299999998</v>
      </c>
      <c r="M99">
        <v>33.010024999999999</v>
      </c>
      <c r="P99" s="71">
        <v>44704</v>
      </c>
      <c r="Q99">
        <f t="shared" si="12"/>
        <v>1.5909771717464452E-2</v>
      </c>
      <c r="R99">
        <f t="shared" si="12"/>
        <v>4.0119310472349484E-2</v>
      </c>
      <c r="S99">
        <f t="shared" si="13"/>
        <v>-3.1604873132371419E-4</v>
      </c>
      <c r="T99">
        <f t="shared" si="14"/>
        <v>3.0135301353013431E-2</v>
      </c>
      <c r="U99">
        <f t="shared" si="15"/>
        <v>-3.1806615776081425E-2</v>
      </c>
      <c r="V99">
        <f t="shared" si="16"/>
        <v>-1.1619534799581117E-2</v>
      </c>
      <c r="W99">
        <f t="shared" si="17"/>
        <v>-1.523229246001626E-3</v>
      </c>
      <c r="X99">
        <f t="shared" si="18"/>
        <v>1.2220047798929018E-2</v>
      </c>
      <c r="Y99">
        <f t="shared" si="19"/>
        <v>3.2031897526073237E-2</v>
      </c>
      <c r="Z99">
        <f t="shared" si="20"/>
        <v>1.6568716449588058E-2</v>
      </c>
      <c r="AA99">
        <f t="shared" si="21"/>
        <v>3.1975401779236981E-2</v>
      </c>
      <c r="AB99">
        <f t="shared" si="22"/>
        <v>1.1832515576492258E-2</v>
      </c>
    </row>
    <row r="100" spans="1:28">
      <c r="A100" s="71">
        <v>44705</v>
      </c>
      <c r="B100">
        <v>11264.450194999999</v>
      </c>
      <c r="C100" s="105">
        <v>139.15536499999999</v>
      </c>
      <c r="D100" s="105">
        <v>104.099998</v>
      </c>
      <c r="E100" s="105">
        <v>15.5</v>
      </c>
      <c r="F100" s="105">
        <v>6.81</v>
      </c>
      <c r="G100" s="105">
        <v>25.77</v>
      </c>
      <c r="H100">
        <v>11.76</v>
      </c>
      <c r="I100">
        <v>161.34498600000001</v>
      </c>
      <c r="J100">
        <v>256.07147200000003</v>
      </c>
      <c r="K100">
        <v>209.386673</v>
      </c>
      <c r="L100">
        <v>298.23098800000002</v>
      </c>
      <c r="M100">
        <v>32.736984</v>
      </c>
      <c r="P100" s="71">
        <v>44705</v>
      </c>
      <c r="Q100">
        <f t="shared" si="12"/>
        <v>-2.3477503951875409E-2</v>
      </c>
      <c r="R100">
        <f t="shared" si="12"/>
        <v>-1.9216172843604568E-2</v>
      </c>
      <c r="S100">
        <f t="shared" si="13"/>
        <v>-3.2141106874876688E-2</v>
      </c>
      <c r="T100">
        <f t="shared" si="14"/>
        <v>-7.4626865671641784E-2</v>
      </c>
      <c r="U100">
        <f t="shared" si="15"/>
        <v>-0.10512483574244424</v>
      </c>
      <c r="V100">
        <f t="shared" si="16"/>
        <v>-5.3269619884997121E-2</v>
      </c>
      <c r="W100">
        <f t="shared" si="17"/>
        <v>-0.10297482837528601</v>
      </c>
      <c r="X100">
        <f t="shared" si="18"/>
        <v>-4.4028945439735893E-2</v>
      </c>
      <c r="Y100">
        <f t="shared" si="19"/>
        <v>-3.9515748754862523E-3</v>
      </c>
      <c r="Z100">
        <f t="shared" si="20"/>
        <v>-6.9254648666606813E-2</v>
      </c>
      <c r="AA100">
        <f t="shared" si="21"/>
        <v>-8.4016262877638585E-3</v>
      </c>
      <c r="AB100">
        <f t="shared" si="22"/>
        <v>-8.2714569286148447E-3</v>
      </c>
    </row>
    <row r="101" spans="1:28">
      <c r="A101" s="71">
        <v>44706</v>
      </c>
      <c r="B101">
        <v>11434.740234000001</v>
      </c>
      <c r="C101" s="105">
        <v>139.31401099999999</v>
      </c>
      <c r="D101" s="105">
        <v>106.775002</v>
      </c>
      <c r="E101" s="105">
        <v>16.129999000000002</v>
      </c>
      <c r="F101" s="105">
        <v>7.1</v>
      </c>
      <c r="G101" s="105">
        <v>29.48</v>
      </c>
      <c r="H101">
        <v>12.18</v>
      </c>
      <c r="I101">
        <v>169.54508999999999</v>
      </c>
      <c r="J101">
        <v>258.93185399999999</v>
      </c>
      <c r="K101">
        <v>219.60000600000001</v>
      </c>
      <c r="L101">
        <v>299.13342299999999</v>
      </c>
      <c r="M101">
        <v>33.490203999999999</v>
      </c>
      <c r="P101" s="71">
        <v>44706</v>
      </c>
      <c r="Q101">
        <f t="shared" si="12"/>
        <v>1.5117474537335938E-2</v>
      </c>
      <c r="R101">
        <f t="shared" si="12"/>
        <v>1.1400638415917669E-3</v>
      </c>
      <c r="S101">
        <f t="shared" si="13"/>
        <v>2.5696484643544387E-2</v>
      </c>
      <c r="T101">
        <f t="shared" si="14"/>
        <v>4.0645096774193645E-2</v>
      </c>
      <c r="U101">
        <f t="shared" si="15"/>
        <v>4.2584434654919241E-2</v>
      </c>
      <c r="V101">
        <f t="shared" si="16"/>
        <v>0.14396585176561896</v>
      </c>
      <c r="W101">
        <f t="shared" si="17"/>
        <v>3.5714285714285712E-2</v>
      </c>
      <c r="X101">
        <f t="shared" si="18"/>
        <v>5.0823420072068318E-2</v>
      </c>
      <c r="Y101">
        <f t="shared" si="19"/>
        <v>1.1170248593720579E-2</v>
      </c>
      <c r="Z101">
        <f t="shared" si="20"/>
        <v>4.8777378491514624E-2</v>
      </c>
      <c r="AA101">
        <f t="shared" si="21"/>
        <v>3.0259598643718692E-3</v>
      </c>
      <c r="AB101">
        <f t="shared" si="22"/>
        <v>2.3008228247293608E-2</v>
      </c>
    </row>
    <row r="102" spans="1:28">
      <c r="A102" s="71">
        <v>44707</v>
      </c>
      <c r="B102">
        <v>11740.650390999999</v>
      </c>
      <c r="C102" s="105">
        <v>142.54600500000001</v>
      </c>
      <c r="D102" s="105">
        <v>111.077499</v>
      </c>
      <c r="E102" s="105">
        <v>17.239999999999998</v>
      </c>
      <c r="F102" s="105">
        <v>7.68</v>
      </c>
      <c r="G102" s="105">
        <v>31.58</v>
      </c>
      <c r="H102">
        <v>13.21</v>
      </c>
      <c r="I102">
        <v>178.29449500000001</v>
      </c>
      <c r="J102">
        <v>262.26565599999998</v>
      </c>
      <c r="K102">
        <v>235.91000399999999</v>
      </c>
      <c r="L102">
        <v>307.42630000000003</v>
      </c>
      <c r="M102">
        <v>34.620037000000004</v>
      </c>
      <c r="P102" s="71">
        <v>44707</v>
      </c>
      <c r="Q102">
        <f t="shared" si="12"/>
        <v>2.6752698420765754E-2</v>
      </c>
      <c r="R102">
        <f t="shared" si="12"/>
        <v>2.3199346403141134E-2</v>
      </c>
      <c r="S102">
        <f t="shared" si="13"/>
        <v>4.0294984026317343E-2</v>
      </c>
      <c r="T102">
        <f t="shared" si="14"/>
        <v>6.8815937310349296E-2</v>
      </c>
      <c r="U102">
        <f t="shared" si="15"/>
        <v>8.1690140845070439E-2</v>
      </c>
      <c r="V102">
        <f t="shared" si="16"/>
        <v>7.1234735413839817E-2</v>
      </c>
      <c r="W102">
        <f t="shared" si="17"/>
        <v>8.4564860426929483E-2</v>
      </c>
      <c r="X102">
        <f t="shared" si="18"/>
        <v>5.1605180663149994E-2</v>
      </c>
      <c r="Y102">
        <f t="shared" si="19"/>
        <v>1.2875210015682318E-2</v>
      </c>
      <c r="Z102">
        <f t="shared" si="20"/>
        <v>7.427139141334986E-2</v>
      </c>
      <c r="AA102">
        <f t="shared" si="21"/>
        <v>2.7723003724662465E-2</v>
      </c>
      <c r="AB102">
        <f t="shared" si="22"/>
        <v>3.3736223284874738E-2</v>
      </c>
    </row>
    <row r="103" spans="1:28">
      <c r="A103" s="71">
        <v>44708</v>
      </c>
      <c r="B103">
        <v>12131.129883</v>
      </c>
      <c r="C103" s="105">
        <v>148.355728</v>
      </c>
      <c r="D103" s="105">
        <v>115.1465</v>
      </c>
      <c r="E103" s="105">
        <v>18.129999000000002</v>
      </c>
      <c r="F103" s="105">
        <v>9.73</v>
      </c>
      <c r="G103" s="105">
        <v>32.310001</v>
      </c>
      <c r="H103">
        <v>13.97</v>
      </c>
      <c r="I103">
        <v>187.88291899999999</v>
      </c>
      <c r="J103">
        <v>269.50534099999999</v>
      </c>
      <c r="K103">
        <v>253.21000699999999</v>
      </c>
      <c r="L103">
        <v>312.12851000000001</v>
      </c>
      <c r="M103">
        <v>36.484264000000003</v>
      </c>
      <c r="P103" s="71">
        <v>44708</v>
      </c>
      <c r="Q103">
        <f t="shared" si="12"/>
        <v>3.3258761567359955E-2</v>
      </c>
      <c r="R103">
        <f t="shared" si="12"/>
        <v>4.0756827944774678E-2</v>
      </c>
      <c r="S103">
        <f t="shared" si="13"/>
        <v>3.6632090537076278E-2</v>
      </c>
      <c r="T103">
        <f t="shared" si="14"/>
        <v>5.1624071925754245E-2</v>
      </c>
      <c r="U103">
        <f t="shared" si="15"/>
        <v>0.26692708333333343</v>
      </c>
      <c r="V103">
        <f t="shared" si="16"/>
        <v>2.3115927802406632E-2</v>
      </c>
      <c r="W103">
        <f t="shared" si="17"/>
        <v>5.7532172596517772E-2</v>
      </c>
      <c r="X103">
        <f t="shared" si="18"/>
        <v>5.3778575721028149E-2</v>
      </c>
      <c r="Y103">
        <f t="shared" si="19"/>
        <v>2.7604395903061015E-2</v>
      </c>
      <c r="Z103">
        <f t="shared" si="20"/>
        <v>7.3333062212995445E-2</v>
      </c>
      <c r="AA103">
        <f t="shared" si="21"/>
        <v>1.5295405760665171E-2</v>
      </c>
      <c r="AB103">
        <f t="shared" si="22"/>
        <v>5.3848209347667639E-2</v>
      </c>
    </row>
    <row r="104" spans="1:28">
      <c r="A104" s="71">
        <v>44712</v>
      </c>
      <c r="B104">
        <v>12081.389648</v>
      </c>
      <c r="C104" s="105">
        <v>147.562592</v>
      </c>
      <c r="D104" s="105">
        <v>120.209503</v>
      </c>
      <c r="E104" s="105">
        <v>17.870000999999998</v>
      </c>
      <c r="F104" s="105">
        <v>8.9700000000000006</v>
      </c>
      <c r="G104" s="105">
        <v>30.99</v>
      </c>
      <c r="H104">
        <v>13.88</v>
      </c>
      <c r="I104">
        <v>186.49458300000001</v>
      </c>
      <c r="J104">
        <v>268.15399200000002</v>
      </c>
      <c r="K104">
        <v>252.75332599999999</v>
      </c>
      <c r="L104">
        <v>312.38653599999998</v>
      </c>
      <c r="M104">
        <v>36.569007999999997</v>
      </c>
      <c r="P104" s="71">
        <v>44712</v>
      </c>
      <c r="Q104">
        <f t="shared" si="12"/>
        <v>-4.100214529044236E-3</v>
      </c>
      <c r="R104">
        <f t="shared" si="12"/>
        <v>-5.3461771290691526E-3</v>
      </c>
      <c r="S104">
        <f t="shared" si="13"/>
        <v>4.3970098960888909E-2</v>
      </c>
      <c r="T104">
        <f t="shared" si="14"/>
        <v>-1.4340761960329013E-2</v>
      </c>
      <c r="U104">
        <f t="shared" si="15"/>
        <v>-7.8108941418293915E-2</v>
      </c>
      <c r="V104">
        <f t="shared" si="16"/>
        <v>-4.0854254383959981E-2</v>
      </c>
      <c r="W104">
        <f t="shared" si="17"/>
        <v>-6.4423765211166677E-3</v>
      </c>
      <c r="X104">
        <f t="shared" si="18"/>
        <v>-7.3893678434918354E-3</v>
      </c>
      <c r="Y104">
        <f t="shared" si="19"/>
        <v>-5.0141826317274011E-3</v>
      </c>
      <c r="Z104">
        <f t="shared" si="20"/>
        <v>-1.8035661600056875E-3</v>
      </c>
      <c r="AA104">
        <f t="shared" si="21"/>
        <v>8.266659139851485E-4</v>
      </c>
      <c r="AB104">
        <f t="shared" si="22"/>
        <v>2.3227548183510976E-3</v>
      </c>
    </row>
    <row r="105" spans="1:28">
      <c r="A105" s="71">
        <v>44713</v>
      </c>
      <c r="B105">
        <v>11994.459961</v>
      </c>
      <c r="C105" s="105">
        <v>147.433716</v>
      </c>
      <c r="D105" s="105">
        <v>121.683998</v>
      </c>
      <c r="E105" s="105">
        <v>17.290001</v>
      </c>
      <c r="F105" s="105">
        <v>8.48</v>
      </c>
      <c r="G105" s="105">
        <v>30.74</v>
      </c>
      <c r="H105">
        <v>13.47</v>
      </c>
      <c r="I105">
        <v>182.97885099999999</v>
      </c>
      <c r="J105">
        <v>268.69653299999999</v>
      </c>
      <c r="K105">
        <v>246.78999300000001</v>
      </c>
      <c r="L105">
        <v>307.60775799999999</v>
      </c>
      <c r="M105">
        <v>37.981296999999998</v>
      </c>
      <c r="P105" s="71">
        <v>44713</v>
      </c>
      <c r="Q105">
        <f t="shared" si="12"/>
        <v>-7.1953384116197677E-3</v>
      </c>
      <c r="R105">
        <f t="shared" si="12"/>
        <v>-8.7336497857120265E-4</v>
      </c>
      <c r="S105">
        <f t="shared" si="13"/>
        <v>1.2266043558968915E-2</v>
      </c>
      <c r="T105">
        <f t="shared" si="14"/>
        <v>-3.2456629409253999E-2</v>
      </c>
      <c r="U105">
        <f t="shared" si="15"/>
        <v>-5.4626532887402469E-2</v>
      </c>
      <c r="V105">
        <f t="shared" si="16"/>
        <v>-8.0671184252984838E-3</v>
      </c>
      <c r="W105">
        <f t="shared" si="17"/>
        <v>-2.9538904899135455E-2</v>
      </c>
      <c r="X105">
        <f t="shared" si="18"/>
        <v>-1.8851657476828772E-2</v>
      </c>
      <c r="Y105">
        <f t="shared" si="19"/>
        <v>2.0232441663593486E-3</v>
      </c>
      <c r="Z105">
        <f t="shared" si="20"/>
        <v>-2.359348972523502E-2</v>
      </c>
      <c r="AA105">
        <f t="shared" si="21"/>
        <v>-1.5297643941991113E-2</v>
      </c>
      <c r="AB105">
        <f t="shared" si="22"/>
        <v>3.8619833493979419E-2</v>
      </c>
    </row>
    <row r="106" spans="1:28">
      <c r="A106" s="71">
        <v>44714</v>
      </c>
      <c r="B106">
        <v>12316.900390999999</v>
      </c>
      <c r="C106" s="105">
        <v>149.91224700000001</v>
      </c>
      <c r="D106" s="105">
        <v>125.511002</v>
      </c>
      <c r="E106" s="105">
        <v>17.459999</v>
      </c>
      <c r="F106" s="105">
        <v>9.5299999999999994</v>
      </c>
      <c r="G106" s="105">
        <v>32.619999</v>
      </c>
      <c r="H106">
        <v>14.06</v>
      </c>
      <c r="I106">
        <v>195.68348700000001</v>
      </c>
      <c r="J106">
        <v>270.82699600000001</v>
      </c>
      <c r="K106">
        <v>258.33334400000001</v>
      </c>
      <c r="L106">
        <v>309.90158100000002</v>
      </c>
      <c r="M106">
        <v>37.557609999999997</v>
      </c>
      <c r="P106" s="71">
        <v>44714</v>
      </c>
      <c r="Q106">
        <f t="shared" si="12"/>
        <v>2.6882446650238038E-2</v>
      </c>
      <c r="R106">
        <f t="shared" si="12"/>
        <v>1.6811154647963997E-2</v>
      </c>
      <c r="S106">
        <f t="shared" si="13"/>
        <v>3.1450347316826346E-2</v>
      </c>
      <c r="T106">
        <f t="shared" si="14"/>
        <v>9.8321567477063568E-3</v>
      </c>
      <c r="U106">
        <f t="shared" si="15"/>
        <v>0.12382075471698099</v>
      </c>
      <c r="V106">
        <f t="shared" si="16"/>
        <v>6.115806766428112E-2</v>
      </c>
      <c r="W106">
        <f t="shared" si="17"/>
        <v>4.3801039346696352E-2</v>
      </c>
      <c r="X106">
        <f t="shared" si="18"/>
        <v>6.9432264606361649E-2</v>
      </c>
      <c r="Y106">
        <f t="shared" si="19"/>
        <v>7.92888161307247E-3</v>
      </c>
      <c r="Z106">
        <f t="shared" si="20"/>
        <v>4.6773983254661387E-2</v>
      </c>
      <c r="AA106">
        <f t="shared" si="21"/>
        <v>7.4569738257382698E-3</v>
      </c>
      <c r="AB106">
        <f t="shared" si="22"/>
        <v>-1.1155148282587639E-2</v>
      </c>
    </row>
    <row r="107" spans="1:28">
      <c r="A107" s="71">
        <v>44715</v>
      </c>
      <c r="B107">
        <v>12012.730469</v>
      </c>
      <c r="C107" s="105">
        <v>144.13227800000001</v>
      </c>
      <c r="D107" s="105">
        <v>122.349998</v>
      </c>
      <c r="E107" s="105">
        <v>16.219999000000001</v>
      </c>
      <c r="F107" s="105">
        <v>8.85</v>
      </c>
      <c r="G107" s="105">
        <v>30.85</v>
      </c>
      <c r="H107">
        <v>13.51</v>
      </c>
      <c r="I107">
        <v>186.97403</v>
      </c>
      <c r="J107">
        <v>266.32931500000001</v>
      </c>
      <c r="K107">
        <v>234.51666299999999</v>
      </c>
      <c r="L107">
        <v>304.57806399999998</v>
      </c>
      <c r="M107">
        <v>37.482292000000001</v>
      </c>
      <c r="P107" s="71">
        <v>44715</v>
      </c>
      <c r="Q107">
        <f t="shared" si="12"/>
        <v>-2.4695330184066205E-2</v>
      </c>
      <c r="R107">
        <f t="shared" si="12"/>
        <v>-3.8555682512049827E-2</v>
      </c>
      <c r="S107">
        <f t="shared" si="13"/>
        <v>-2.5185075010396341E-2</v>
      </c>
      <c r="T107">
        <f t="shared" si="14"/>
        <v>-7.1019477148881766E-2</v>
      </c>
      <c r="U107">
        <f t="shared" si="15"/>
        <v>-7.1353620146904481E-2</v>
      </c>
      <c r="V107">
        <f t="shared" si="16"/>
        <v>-5.4261160461715481E-2</v>
      </c>
      <c r="W107">
        <f t="shared" si="17"/>
        <v>-3.9118065433854959E-2</v>
      </c>
      <c r="X107">
        <f t="shared" si="18"/>
        <v>-4.4507879195754593E-2</v>
      </c>
      <c r="Y107">
        <f t="shared" si="19"/>
        <v>-1.6607210752357937E-2</v>
      </c>
      <c r="Z107">
        <f t="shared" si="20"/>
        <v>-9.2193600064264317E-2</v>
      </c>
      <c r="AA107">
        <f t="shared" si="21"/>
        <v>-1.7178089194711265E-2</v>
      </c>
      <c r="AB107">
        <f t="shared" si="22"/>
        <v>-2.005399172098432E-3</v>
      </c>
    </row>
    <row r="108" spans="1:28">
      <c r="A108" s="71">
        <v>44718</v>
      </c>
      <c r="B108">
        <v>12061.370117</v>
      </c>
      <c r="C108" s="105">
        <v>144.885773</v>
      </c>
      <c r="D108" s="105">
        <v>124.790001</v>
      </c>
      <c r="E108" s="105">
        <v>16.299999</v>
      </c>
      <c r="F108" s="105">
        <v>8.98</v>
      </c>
      <c r="G108" s="105">
        <v>31.459999</v>
      </c>
      <c r="H108">
        <v>13.61</v>
      </c>
      <c r="I108">
        <v>187.63322400000001</v>
      </c>
      <c r="J108">
        <v>265.07669099999998</v>
      </c>
      <c r="K108">
        <v>238.279999</v>
      </c>
      <c r="L108">
        <v>306.32705700000002</v>
      </c>
      <c r="M108">
        <v>37.209248000000002</v>
      </c>
      <c r="P108" s="71">
        <v>44718</v>
      </c>
      <c r="Q108">
        <f t="shared" si="12"/>
        <v>4.0490085185478494E-3</v>
      </c>
      <c r="R108">
        <f t="shared" si="12"/>
        <v>5.227801922342382E-3</v>
      </c>
      <c r="S108">
        <f t="shared" si="13"/>
        <v>1.9942811932044367E-2</v>
      </c>
      <c r="T108">
        <f t="shared" si="14"/>
        <v>4.9321827948323729E-3</v>
      </c>
      <c r="U108">
        <f t="shared" si="15"/>
        <v>1.4689265536723253E-2</v>
      </c>
      <c r="V108">
        <f t="shared" si="16"/>
        <v>1.9773063209076121E-2</v>
      </c>
      <c r="W108">
        <f t="shared" si="17"/>
        <v>7.4019245003700699E-3</v>
      </c>
      <c r="X108">
        <f t="shared" si="18"/>
        <v>3.5255912278299483E-3</v>
      </c>
      <c r="Y108">
        <f t="shared" si="19"/>
        <v>-4.7032899851825391E-3</v>
      </c>
      <c r="Z108">
        <f t="shared" si="20"/>
        <v>1.6047200876297688E-2</v>
      </c>
      <c r="AA108">
        <f t="shared" si="21"/>
        <v>5.7423472230096039E-3</v>
      </c>
      <c r="AB108">
        <f t="shared" si="22"/>
        <v>-7.2846132248262389E-3</v>
      </c>
    </row>
    <row r="109" spans="1:28">
      <c r="A109" s="71">
        <v>44719</v>
      </c>
      <c r="B109">
        <v>12175.230469</v>
      </c>
      <c r="C109" s="105">
        <v>147.433716</v>
      </c>
      <c r="D109" s="105">
        <v>123</v>
      </c>
      <c r="E109" s="105">
        <v>16.690000999999999</v>
      </c>
      <c r="F109" s="105">
        <v>9.1300000000000008</v>
      </c>
      <c r="G109" s="105">
        <v>31.459999</v>
      </c>
      <c r="H109">
        <v>13.78</v>
      </c>
      <c r="I109">
        <v>189.03152499999999</v>
      </c>
      <c r="J109">
        <v>268.77545199999997</v>
      </c>
      <c r="K109">
        <v>238.886673</v>
      </c>
      <c r="L109">
        <v>307.28280599999999</v>
      </c>
      <c r="M109">
        <v>37.294521000000003</v>
      </c>
      <c r="P109" s="71">
        <v>44719</v>
      </c>
      <c r="Q109">
        <f t="shared" si="12"/>
        <v>9.4400844096076825E-3</v>
      </c>
      <c r="R109">
        <f t="shared" si="12"/>
        <v>1.7585874356345559E-2</v>
      </c>
      <c r="S109">
        <f t="shared" si="13"/>
        <v>-1.4344105983299124E-2</v>
      </c>
      <c r="T109">
        <f t="shared" si="14"/>
        <v>2.392650453536832E-2</v>
      </c>
      <c r="U109">
        <f t="shared" si="15"/>
        <v>1.6703786191536788E-2</v>
      </c>
      <c r="V109">
        <f t="shared" si="16"/>
        <v>0</v>
      </c>
      <c r="W109">
        <f t="shared" si="17"/>
        <v>1.2490815576781774E-2</v>
      </c>
      <c r="X109">
        <f t="shared" si="18"/>
        <v>7.4523102582300408E-3</v>
      </c>
      <c r="Y109">
        <f t="shared" si="19"/>
        <v>1.3953550521724261E-2</v>
      </c>
      <c r="Z109">
        <f t="shared" si="20"/>
        <v>2.5460550719575846E-3</v>
      </c>
      <c r="AA109">
        <f t="shared" si="21"/>
        <v>3.1200280163301698E-3</v>
      </c>
      <c r="AB109">
        <f t="shared" si="22"/>
        <v>2.2917152209042443E-3</v>
      </c>
    </row>
    <row r="110" spans="1:28">
      <c r="A110" s="71">
        <v>44720</v>
      </c>
      <c r="B110">
        <v>12086.269531</v>
      </c>
      <c r="C110" s="105">
        <v>146.69014000000001</v>
      </c>
      <c r="D110" s="105">
        <v>121.18</v>
      </c>
      <c r="E110" s="105">
        <v>16.149999999999999</v>
      </c>
      <c r="F110" s="105">
        <v>9.91</v>
      </c>
      <c r="G110" s="105">
        <v>32.009998000000003</v>
      </c>
      <c r="H110">
        <v>12.93</v>
      </c>
      <c r="I110">
        <v>186.29426599999999</v>
      </c>
      <c r="J110">
        <v>266.71402</v>
      </c>
      <c r="K110">
        <v>241.866669</v>
      </c>
      <c r="L110">
        <v>300.75503500000002</v>
      </c>
      <c r="M110">
        <v>35.958514999999998</v>
      </c>
      <c r="P110" s="71">
        <v>44720</v>
      </c>
      <c r="Q110">
        <f t="shared" si="12"/>
        <v>-7.3067149099565985E-3</v>
      </c>
      <c r="R110">
        <f t="shared" si="12"/>
        <v>-5.0434596656302837E-3</v>
      </c>
      <c r="S110">
        <f t="shared" si="13"/>
        <v>-1.479674796747962E-2</v>
      </c>
      <c r="T110">
        <f t="shared" si="14"/>
        <v>-3.2354761392764463E-2</v>
      </c>
      <c r="U110">
        <f t="shared" si="15"/>
        <v>8.5432639649507036E-2</v>
      </c>
      <c r="V110">
        <f t="shared" si="16"/>
        <v>1.7482486251827384E-2</v>
      </c>
      <c r="W110">
        <f t="shared" si="17"/>
        <v>-6.1683599419448454E-2</v>
      </c>
      <c r="X110">
        <f t="shared" si="18"/>
        <v>-1.4480436530361773E-2</v>
      </c>
      <c r="Y110">
        <f t="shared" si="19"/>
        <v>-7.6697182896002282E-3</v>
      </c>
      <c r="Z110">
        <f t="shared" si="20"/>
        <v>1.247451757176927E-2</v>
      </c>
      <c r="AA110">
        <f t="shared" si="21"/>
        <v>-2.1243528347628968E-2</v>
      </c>
      <c r="AB110">
        <f t="shared" si="22"/>
        <v>-3.5823117288461881E-2</v>
      </c>
    </row>
    <row r="111" spans="1:28">
      <c r="A111" s="71">
        <v>44721</v>
      </c>
      <c r="B111">
        <v>11754.230469</v>
      </c>
      <c r="C111" s="105">
        <v>141.41580200000001</v>
      </c>
      <c r="D111" s="105">
        <v>116.150002</v>
      </c>
      <c r="E111" s="105">
        <v>15.47</v>
      </c>
      <c r="F111" s="105">
        <v>9.18</v>
      </c>
      <c r="G111" s="105">
        <v>30.99</v>
      </c>
      <c r="H111">
        <v>11.73</v>
      </c>
      <c r="I111">
        <v>180.300217</v>
      </c>
      <c r="J111">
        <v>261.17086799999998</v>
      </c>
      <c r="K111">
        <v>239.70666499999999</v>
      </c>
      <c r="L111">
        <v>290.75796500000001</v>
      </c>
      <c r="M111">
        <v>34.745685999999999</v>
      </c>
      <c r="P111" s="71">
        <v>44721</v>
      </c>
      <c r="Q111">
        <f t="shared" si="12"/>
        <v>-2.7472419107347792E-2</v>
      </c>
      <c r="R111">
        <f t="shared" si="12"/>
        <v>-3.5955640917651313E-2</v>
      </c>
      <c r="S111">
        <f t="shared" si="13"/>
        <v>-4.1508483248060786E-2</v>
      </c>
      <c r="T111">
        <f t="shared" si="14"/>
        <v>-4.2105263157894611E-2</v>
      </c>
      <c r="U111">
        <f t="shared" si="15"/>
        <v>-7.366296670030277E-2</v>
      </c>
      <c r="V111">
        <f t="shared" si="16"/>
        <v>-3.1864981684785E-2</v>
      </c>
      <c r="W111">
        <f t="shared" si="17"/>
        <v>-9.2807424593967458E-2</v>
      </c>
      <c r="X111">
        <f t="shared" si="18"/>
        <v>-3.2175166357508771E-2</v>
      </c>
      <c r="Y111">
        <f t="shared" si="19"/>
        <v>-2.0783129435790516E-2</v>
      </c>
      <c r="Z111">
        <f t="shared" si="20"/>
        <v>-8.9305566944406674E-3</v>
      </c>
      <c r="AA111">
        <f t="shared" si="21"/>
        <v>-3.3239909017649553E-2</v>
      </c>
      <c r="AB111">
        <f t="shared" si="22"/>
        <v>-3.3728561927543428E-2</v>
      </c>
    </row>
    <row r="112" spans="1:28">
      <c r="A112" s="71">
        <v>44722</v>
      </c>
      <c r="B112">
        <v>11340.019531</v>
      </c>
      <c r="C112" s="105">
        <v>135.95309399999999</v>
      </c>
      <c r="D112" s="105">
        <v>109.650002</v>
      </c>
      <c r="E112" s="105">
        <v>14.71</v>
      </c>
      <c r="F112" s="105">
        <v>8.67</v>
      </c>
      <c r="G112" s="105">
        <v>30.809999000000001</v>
      </c>
      <c r="H112">
        <v>11.05</v>
      </c>
      <c r="I112">
        <v>169.57093800000001</v>
      </c>
      <c r="J112">
        <v>249.532104</v>
      </c>
      <c r="K112">
        <v>232.229996</v>
      </c>
      <c r="L112">
        <v>274.319031</v>
      </c>
      <c r="M112">
        <v>33.428626999999999</v>
      </c>
      <c r="P112" s="71">
        <v>44722</v>
      </c>
      <c r="Q112">
        <f t="shared" si="12"/>
        <v>-3.5239307166251226E-2</v>
      </c>
      <c r="R112">
        <f t="shared" si="12"/>
        <v>-3.8628695822833292E-2</v>
      </c>
      <c r="S112">
        <f t="shared" si="13"/>
        <v>-5.5962116987307499E-2</v>
      </c>
      <c r="T112">
        <f t="shared" si="14"/>
        <v>-4.9127343244990289E-2</v>
      </c>
      <c r="U112">
        <f t="shared" si="15"/>
        <v>-5.5555555555555532E-2</v>
      </c>
      <c r="V112">
        <f t="shared" si="16"/>
        <v>-5.8083575346885193E-3</v>
      </c>
      <c r="W112">
        <f t="shared" si="17"/>
        <v>-5.7971014492753596E-2</v>
      </c>
      <c r="X112">
        <f t="shared" si="18"/>
        <v>-5.9507854058766831E-2</v>
      </c>
      <c r="Y112">
        <f t="shared" si="19"/>
        <v>-4.4563791088675253E-2</v>
      </c>
      <c r="Z112">
        <f t="shared" si="20"/>
        <v>-3.1190909939863322E-2</v>
      </c>
      <c r="AA112">
        <f t="shared" si="21"/>
        <v>-5.6538206958492147E-2</v>
      </c>
      <c r="AB112">
        <f t="shared" si="22"/>
        <v>-3.7905684176159318E-2</v>
      </c>
    </row>
    <row r="113" spans="1:28">
      <c r="A113" s="71">
        <v>44725</v>
      </c>
      <c r="B113">
        <v>10809.230469</v>
      </c>
      <c r="C113" s="105">
        <v>130.748154</v>
      </c>
      <c r="D113" s="105">
        <v>103.66999800000001</v>
      </c>
      <c r="E113" s="105">
        <v>13.32</v>
      </c>
      <c r="F113" s="105">
        <v>7.31</v>
      </c>
      <c r="G113" s="105">
        <v>29.440000999999999</v>
      </c>
      <c r="H113">
        <v>9.91</v>
      </c>
      <c r="I113">
        <v>156.31416300000001</v>
      </c>
      <c r="J113">
        <v>238.948746</v>
      </c>
      <c r="K113">
        <v>215.73666399999999</v>
      </c>
      <c r="L113">
        <v>270.78277600000001</v>
      </c>
      <c r="M113">
        <v>31.988389999999999</v>
      </c>
      <c r="P113" s="71">
        <v>44725</v>
      </c>
      <c r="Q113">
        <f t="shared" si="12"/>
        <v>-4.6806714975136651E-2</v>
      </c>
      <c r="R113">
        <f t="shared" si="12"/>
        <v>-3.8284821969553656E-2</v>
      </c>
      <c r="S113">
        <f t="shared" si="13"/>
        <v>-5.4537199187647926E-2</v>
      </c>
      <c r="T113">
        <f t="shared" si="14"/>
        <v>-9.449354180829371E-2</v>
      </c>
      <c r="U113">
        <f t="shared" si="15"/>
        <v>-0.15686274509803924</v>
      </c>
      <c r="V113">
        <f t="shared" si="16"/>
        <v>-4.4466018970010429E-2</v>
      </c>
      <c r="W113">
        <f t="shared" si="17"/>
        <v>-0.10316742081447969</v>
      </c>
      <c r="X113">
        <f t="shared" si="18"/>
        <v>-7.8178343272477524E-2</v>
      </c>
      <c r="Y113">
        <f t="shared" si="19"/>
        <v>-4.2412811138722271E-2</v>
      </c>
      <c r="Z113">
        <f t="shared" si="20"/>
        <v>-7.1021540214813633E-2</v>
      </c>
      <c r="AA113">
        <f t="shared" si="21"/>
        <v>-1.2891030516945734E-2</v>
      </c>
      <c r="AB113">
        <f t="shared" si="22"/>
        <v>-4.3083941198063559E-2</v>
      </c>
    </row>
    <row r="114" spans="1:28">
      <c r="A114" s="71">
        <v>44726</v>
      </c>
      <c r="B114">
        <v>10828.349609000001</v>
      </c>
      <c r="C114" s="105">
        <v>131.62058999999999</v>
      </c>
      <c r="D114" s="105">
        <v>102.30999799999999</v>
      </c>
      <c r="E114" s="105">
        <v>12.95</v>
      </c>
      <c r="F114" s="105">
        <v>7.71</v>
      </c>
      <c r="G114" s="105">
        <v>29.700001</v>
      </c>
      <c r="H114">
        <v>9.52</v>
      </c>
      <c r="I114">
        <v>158.20228599999999</v>
      </c>
      <c r="J114">
        <v>241.14828499999999</v>
      </c>
      <c r="K114">
        <v>220.88999899999999</v>
      </c>
      <c r="L114">
        <v>270.03729199999998</v>
      </c>
      <c r="M114">
        <v>31.978918</v>
      </c>
      <c r="P114" s="71">
        <v>44726</v>
      </c>
      <c r="Q114">
        <f t="shared" si="12"/>
        <v>1.7687790129771817E-3</v>
      </c>
      <c r="R114">
        <f t="shared" si="12"/>
        <v>6.6726448772652909E-3</v>
      </c>
      <c r="S114">
        <f t="shared" si="13"/>
        <v>-1.3118549495872602E-2</v>
      </c>
      <c r="T114">
        <f t="shared" si="14"/>
        <v>-2.7777777777777853E-2</v>
      </c>
      <c r="U114">
        <f t="shared" si="15"/>
        <v>5.4719562243502107E-2</v>
      </c>
      <c r="V114">
        <f t="shared" si="16"/>
        <v>8.8315214391467434E-3</v>
      </c>
      <c r="W114">
        <f t="shared" si="17"/>
        <v>-3.9354187689202881E-2</v>
      </c>
      <c r="X114">
        <f t="shared" si="18"/>
        <v>1.2079027029687507E-2</v>
      </c>
      <c r="Y114">
        <f t="shared" si="19"/>
        <v>9.2050660939647175E-3</v>
      </c>
      <c r="Z114">
        <f t="shared" si="20"/>
        <v>2.388715438744338E-2</v>
      </c>
      <c r="AA114">
        <f t="shared" si="21"/>
        <v>-2.7530702322072107E-3</v>
      </c>
      <c r="AB114">
        <f t="shared" si="22"/>
        <v>-2.9610743147744588E-4</v>
      </c>
    </row>
    <row r="115" spans="1:28">
      <c r="A115" s="71">
        <v>44727</v>
      </c>
      <c r="B115">
        <v>11099.150390999999</v>
      </c>
      <c r="C115" s="105">
        <v>134.267685</v>
      </c>
      <c r="D115" s="105">
        <v>107.66999800000001</v>
      </c>
      <c r="E115" s="105">
        <v>13.31</v>
      </c>
      <c r="F115" s="105">
        <v>8.44</v>
      </c>
      <c r="G115" s="105">
        <v>30.59</v>
      </c>
      <c r="H115">
        <v>9.84</v>
      </c>
      <c r="I115">
        <v>165.10540800000001</v>
      </c>
      <c r="J115">
        <v>248.31890899999999</v>
      </c>
      <c r="K115">
        <v>233</v>
      </c>
      <c r="L115">
        <v>277.23410000000001</v>
      </c>
      <c r="M115">
        <v>32.604286000000002</v>
      </c>
      <c r="P115" s="71">
        <v>44727</v>
      </c>
      <c r="Q115">
        <f t="shared" si="12"/>
        <v>2.500850007418692E-2</v>
      </c>
      <c r="R115">
        <f t="shared" si="12"/>
        <v>2.011155701399004E-2</v>
      </c>
      <c r="S115">
        <f t="shared" si="13"/>
        <v>5.2389796743032034E-2</v>
      </c>
      <c r="T115">
        <f t="shared" si="14"/>
        <v>2.7799227799227895E-2</v>
      </c>
      <c r="U115">
        <f t="shared" si="15"/>
        <v>9.4682230869001238E-2</v>
      </c>
      <c r="V115">
        <f t="shared" si="16"/>
        <v>2.9966295287330108E-2</v>
      </c>
      <c r="W115">
        <f t="shared" si="17"/>
        <v>3.3613445378151294E-2</v>
      </c>
      <c r="X115">
        <f t="shared" si="18"/>
        <v>4.3634780346979471E-2</v>
      </c>
      <c r="Y115">
        <f t="shared" si="19"/>
        <v>2.9735330690823715E-2</v>
      </c>
      <c r="Z115">
        <f t="shared" si="20"/>
        <v>5.4823672664329234E-2</v>
      </c>
      <c r="AA115">
        <f t="shared" si="21"/>
        <v>2.6651163425235481E-2</v>
      </c>
      <c r="AB115">
        <f t="shared" si="22"/>
        <v>1.95556334957925E-2</v>
      </c>
    </row>
    <row r="116" spans="1:28">
      <c r="A116" s="71">
        <v>44728</v>
      </c>
      <c r="B116">
        <v>10646.099609000001</v>
      </c>
      <c r="C116" s="105">
        <v>128.94375600000001</v>
      </c>
      <c r="D116" s="105">
        <v>103.660004</v>
      </c>
      <c r="E116" s="105">
        <v>12.16</v>
      </c>
      <c r="F116" s="105">
        <v>7.66</v>
      </c>
      <c r="G116" s="105">
        <v>28.01</v>
      </c>
      <c r="H116">
        <v>8.75</v>
      </c>
      <c r="I116">
        <v>155.85459900000001</v>
      </c>
      <c r="J116">
        <v>241.62171900000001</v>
      </c>
      <c r="K116">
        <v>213.10000600000001</v>
      </c>
      <c r="L116">
        <v>272.36932400000001</v>
      </c>
      <c r="M116">
        <v>30.993492</v>
      </c>
      <c r="P116" s="71">
        <v>44728</v>
      </c>
      <c r="Q116">
        <f t="shared" si="12"/>
        <v>-4.0818510069686509E-2</v>
      </c>
      <c r="R116">
        <f t="shared" si="12"/>
        <v>-3.9651603436820948E-2</v>
      </c>
      <c r="S116">
        <f t="shared" si="13"/>
        <v>-3.7243373961983413E-2</v>
      </c>
      <c r="T116">
        <f t="shared" si="14"/>
        <v>-8.6401202103681463E-2</v>
      </c>
      <c r="U116">
        <f t="shared" si="15"/>
        <v>-9.2417061611374335E-2</v>
      </c>
      <c r="V116">
        <f t="shared" si="16"/>
        <v>-8.4341288002615172E-2</v>
      </c>
      <c r="W116">
        <f t="shared" si="17"/>
        <v>-0.11077235772357723</v>
      </c>
      <c r="X116">
        <f t="shared" si="18"/>
        <v>-5.6029715271349582E-2</v>
      </c>
      <c r="Y116">
        <f t="shared" si="19"/>
        <v>-2.6970116883044046E-2</v>
      </c>
      <c r="Z116">
        <f t="shared" si="20"/>
        <v>-8.5407699570815412E-2</v>
      </c>
      <c r="AA116">
        <f t="shared" si="21"/>
        <v>-1.754753834394833E-2</v>
      </c>
      <c r="AB116">
        <f t="shared" si="22"/>
        <v>-4.9404363585818192E-2</v>
      </c>
    </row>
    <row r="117" spans="1:28">
      <c r="A117" s="71">
        <v>44729</v>
      </c>
      <c r="B117">
        <v>10798.349609000001</v>
      </c>
      <c r="C117" s="105">
        <v>130.43087800000001</v>
      </c>
      <c r="D117" s="105">
        <v>106.220001</v>
      </c>
      <c r="E117" s="105">
        <v>12.94</v>
      </c>
      <c r="F117" s="105">
        <v>7.91</v>
      </c>
      <c r="G117" s="105">
        <v>29.26</v>
      </c>
      <c r="H117">
        <v>9.6</v>
      </c>
      <c r="I117">
        <v>158.64183</v>
      </c>
      <c r="J117">
        <v>244.26509100000001</v>
      </c>
      <c r="K117">
        <v>216.759995</v>
      </c>
      <c r="L117">
        <v>267.408997</v>
      </c>
      <c r="M117">
        <v>31.789408000000002</v>
      </c>
      <c r="P117" s="71">
        <v>44729</v>
      </c>
      <c r="Q117">
        <f t="shared" si="12"/>
        <v>1.4301012163298836E-2</v>
      </c>
      <c r="R117">
        <f t="shared" si="12"/>
        <v>1.1533105953575599E-2</v>
      </c>
      <c r="S117">
        <f t="shared" si="13"/>
        <v>2.4696092043368971E-2</v>
      </c>
      <c r="T117">
        <f t="shared" si="14"/>
        <v>6.4144736842105213E-2</v>
      </c>
      <c r="U117">
        <f t="shared" si="15"/>
        <v>3.2637075718015662E-2</v>
      </c>
      <c r="V117">
        <f t="shared" si="16"/>
        <v>4.4626918957515173E-2</v>
      </c>
      <c r="W117">
        <f t="shared" si="17"/>
        <v>9.71428571428571E-2</v>
      </c>
      <c r="X117">
        <f t="shared" si="18"/>
        <v>1.7883533869924438E-2</v>
      </c>
      <c r="Y117">
        <f t="shared" si="19"/>
        <v>1.0940125792251313E-2</v>
      </c>
      <c r="Z117">
        <f t="shared" si="20"/>
        <v>1.7174983092210685E-2</v>
      </c>
      <c r="AA117">
        <f t="shared" si="21"/>
        <v>-1.8211768223942892E-2</v>
      </c>
      <c r="AB117">
        <f t="shared" si="22"/>
        <v>2.5680100841815497E-2</v>
      </c>
    </row>
    <row r="118" spans="1:28">
      <c r="A118" s="71">
        <v>44733</v>
      </c>
      <c r="B118">
        <v>11069.299805000001</v>
      </c>
      <c r="C118" s="105">
        <v>134.70388800000001</v>
      </c>
      <c r="D118" s="105">
        <v>108.68</v>
      </c>
      <c r="E118" s="105">
        <v>13.04</v>
      </c>
      <c r="F118" s="105">
        <v>7.81</v>
      </c>
      <c r="G118" s="105">
        <v>29.74</v>
      </c>
      <c r="H118">
        <v>9.57</v>
      </c>
      <c r="I118">
        <v>165.49499499999999</v>
      </c>
      <c r="J118">
        <v>250.27186599999999</v>
      </c>
      <c r="K118">
        <v>237.03666699999999</v>
      </c>
      <c r="L118">
        <v>272.20684799999998</v>
      </c>
      <c r="M118">
        <v>32.490582000000003</v>
      </c>
      <c r="P118" s="71">
        <v>44733</v>
      </c>
      <c r="Q118">
        <f t="shared" si="12"/>
        <v>2.5091815491338917E-2</v>
      </c>
      <c r="R118">
        <f t="shared" si="12"/>
        <v>3.2760724036527598E-2</v>
      </c>
      <c r="S118">
        <f t="shared" si="13"/>
        <v>2.31594706914003E-2</v>
      </c>
      <c r="T118">
        <f t="shared" si="14"/>
        <v>7.7279752704791076E-3</v>
      </c>
      <c r="U118">
        <f t="shared" si="15"/>
        <v>-1.264222503160563E-2</v>
      </c>
      <c r="V118">
        <f t="shared" si="16"/>
        <v>1.6404647983595245E-2</v>
      </c>
      <c r="W118">
        <f t="shared" si="17"/>
        <v>-3.1249999999999334E-3</v>
      </c>
      <c r="X118">
        <f t="shared" si="18"/>
        <v>4.3198978478752988E-2</v>
      </c>
      <c r="Y118">
        <f t="shared" si="19"/>
        <v>2.4591213486170955E-2</v>
      </c>
      <c r="Z118">
        <f t="shared" si="20"/>
        <v>9.3544346132689249E-2</v>
      </c>
      <c r="AA118">
        <f t="shared" si="21"/>
        <v>1.7941995422091128E-2</v>
      </c>
      <c r="AB118">
        <f t="shared" si="22"/>
        <v>2.2056843587650379E-2</v>
      </c>
    </row>
    <row r="119" spans="1:28">
      <c r="A119" s="71">
        <v>44734</v>
      </c>
      <c r="B119">
        <v>11053.080078000001</v>
      </c>
      <c r="C119" s="105">
        <v>134.18838500000001</v>
      </c>
      <c r="D119" s="105">
        <v>108.949997</v>
      </c>
      <c r="E119" s="105">
        <v>13.1</v>
      </c>
      <c r="F119" s="105">
        <v>7.84</v>
      </c>
      <c r="G119" s="105">
        <v>29.68</v>
      </c>
      <c r="H119">
        <v>9.6199999999999992</v>
      </c>
      <c r="I119">
        <v>163.437073</v>
      </c>
      <c r="J119">
        <v>249.670197</v>
      </c>
      <c r="K119">
        <v>236.08667</v>
      </c>
      <c r="L119">
        <v>271.94882200000001</v>
      </c>
      <c r="M119">
        <v>31.969439999999999</v>
      </c>
      <c r="P119" s="71">
        <v>44734</v>
      </c>
      <c r="Q119">
        <f t="shared" si="12"/>
        <v>-1.46528933950034E-3</v>
      </c>
      <c r="R119">
        <f t="shared" si="12"/>
        <v>-3.8269348246280418E-3</v>
      </c>
      <c r="S119">
        <f t="shared" si="13"/>
        <v>2.4843301435405721E-3</v>
      </c>
      <c r="T119">
        <f t="shared" si="14"/>
        <v>4.6012269938650692E-3</v>
      </c>
      <c r="U119">
        <f t="shared" si="15"/>
        <v>3.8412291933419013E-3</v>
      </c>
      <c r="V119">
        <f t="shared" si="16"/>
        <v>-2.0174848688634408E-3</v>
      </c>
      <c r="W119">
        <f t="shared" si="17"/>
        <v>5.2246603970740784E-3</v>
      </c>
      <c r="X119">
        <f t="shared" si="18"/>
        <v>-1.2434950072054994E-2</v>
      </c>
      <c r="Y119">
        <f t="shared" si="19"/>
        <v>-2.4040616694806075E-3</v>
      </c>
      <c r="Z119">
        <f t="shared" si="20"/>
        <v>-4.0078061003110382E-3</v>
      </c>
      <c r="AA119">
        <f t="shared" si="21"/>
        <v>-9.4790414677580989E-4</v>
      </c>
      <c r="AB119">
        <f t="shared" si="22"/>
        <v>-1.6039786544913372E-2</v>
      </c>
    </row>
    <row r="120" spans="1:28">
      <c r="A120" s="71">
        <v>44735</v>
      </c>
      <c r="B120">
        <v>11232.190430000001</v>
      </c>
      <c r="C120" s="105">
        <v>137.08329800000001</v>
      </c>
      <c r="D120" s="105">
        <v>112.44000200000001</v>
      </c>
      <c r="E120" s="105">
        <v>12.98</v>
      </c>
      <c r="F120" s="105">
        <v>8.65</v>
      </c>
      <c r="G120" s="105">
        <v>31.610001</v>
      </c>
      <c r="H120">
        <v>9.65</v>
      </c>
      <c r="I120">
        <v>162.08839399999999</v>
      </c>
      <c r="J120">
        <v>255.32182299999999</v>
      </c>
      <c r="K120">
        <v>235.070007</v>
      </c>
      <c r="L120">
        <v>273.50665300000003</v>
      </c>
      <c r="M120">
        <v>32.092616999999997</v>
      </c>
      <c r="P120" s="71">
        <v>44735</v>
      </c>
      <c r="Q120">
        <f t="shared" si="12"/>
        <v>1.6204564767109585E-2</v>
      </c>
      <c r="R120">
        <f t="shared" si="12"/>
        <v>2.1573499077435072E-2</v>
      </c>
      <c r="S120">
        <f t="shared" si="13"/>
        <v>3.2033089454789158E-2</v>
      </c>
      <c r="T120">
        <f t="shared" si="14"/>
        <v>-9.1603053435113917E-3</v>
      </c>
      <c r="U120">
        <f t="shared" si="15"/>
        <v>0.1033163265306123</v>
      </c>
      <c r="V120">
        <f t="shared" si="16"/>
        <v>6.5026987870619973E-2</v>
      </c>
      <c r="W120">
        <f t="shared" si="17"/>
        <v>3.1185031185032371E-3</v>
      </c>
      <c r="X120">
        <f t="shared" si="18"/>
        <v>-8.2519771998119679E-3</v>
      </c>
      <c r="Y120">
        <f t="shared" si="19"/>
        <v>2.26363661658824E-2</v>
      </c>
      <c r="Z120">
        <f t="shared" si="20"/>
        <v>-4.3063125927439872E-3</v>
      </c>
      <c r="AA120">
        <f t="shared" si="21"/>
        <v>5.7283976762363817E-3</v>
      </c>
      <c r="AB120">
        <f t="shared" si="22"/>
        <v>3.8529608275902961E-3</v>
      </c>
    </row>
    <row r="121" spans="1:28">
      <c r="A121" s="71">
        <v>44736</v>
      </c>
      <c r="B121">
        <v>11607.620117</v>
      </c>
      <c r="C121" s="105">
        <v>140.44421399999999</v>
      </c>
      <c r="D121" s="105">
        <v>116.459999</v>
      </c>
      <c r="E121" s="105">
        <v>13.9</v>
      </c>
      <c r="F121" s="105">
        <v>9.43</v>
      </c>
      <c r="G121" s="105">
        <v>33.459999000000003</v>
      </c>
      <c r="H121">
        <v>10.85</v>
      </c>
      <c r="I121">
        <v>171.08940100000001</v>
      </c>
      <c r="J121">
        <v>264.04107699999997</v>
      </c>
      <c r="K121">
        <v>245.70666499999999</v>
      </c>
      <c r="L121">
        <v>289.35299700000002</v>
      </c>
      <c r="M121">
        <v>33.381252000000003</v>
      </c>
      <c r="P121" s="71">
        <v>44736</v>
      </c>
      <c r="Q121">
        <f t="shared" si="12"/>
        <v>3.3424441059801351E-2</v>
      </c>
      <c r="R121">
        <f t="shared" si="12"/>
        <v>2.4517326684101039E-2</v>
      </c>
      <c r="S121">
        <f t="shared" si="13"/>
        <v>3.5752373963849532E-2</v>
      </c>
      <c r="T121">
        <f t="shared" si="14"/>
        <v>7.0878274268104766E-2</v>
      </c>
      <c r="U121">
        <f t="shared" si="15"/>
        <v>9.0173410404624205E-2</v>
      </c>
      <c r="V121">
        <f t="shared" si="16"/>
        <v>5.8525717857459192E-2</v>
      </c>
      <c r="W121">
        <f t="shared" si="17"/>
        <v>0.12435233160621754</v>
      </c>
      <c r="X121">
        <f t="shared" si="18"/>
        <v>5.5531471303244671E-2</v>
      </c>
      <c r="Y121">
        <f t="shared" si="19"/>
        <v>3.4150053832256944E-2</v>
      </c>
      <c r="Z121">
        <f t="shared" si="20"/>
        <v>4.5248894726071895E-2</v>
      </c>
      <c r="AA121">
        <f t="shared" si="21"/>
        <v>5.7937691190276044E-2</v>
      </c>
      <c r="AB121">
        <f t="shared" si="22"/>
        <v>4.0153627857771976E-2</v>
      </c>
    </row>
    <row r="122" spans="1:28">
      <c r="A122" s="71">
        <v>44739</v>
      </c>
      <c r="B122">
        <v>11524.549805000001</v>
      </c>
      <c r="C122" s="105">
        <v>140.44421399999999</v>
      </c>
      <c r="D122" s="105">
        <v>113.220001</v>
      </c>
      <c r="E122" s="105">
        <v>13.56</v>
      </c>
      <c r="F122" s="105">
        <v>8.8800000000000008</v>
      </c>
      <c r="G122" s="105">
        <v>30.120000999999998</v>
      </c>
      <c r="H122">
        <v>10.55</v>
      </c>
      <c r="I122">
        <v>168.52198799999999</v>
      </c>
      <c r="J122">
        <v>261.26950099999999</v>
      </c>
      <c r="K122">
        <v>244.91999799999999</v>
      </c>
      <c r="L122">
        <v>287.470123</v>
      </c>
      <c r="M122">
        <v>33.504429000000002</v>
      </c>
      <c r="P122" s="71">
        <v>44739</v>
      </c>
      <c r="Q122">
        <f t="shared" si="12"/>
        <v>-7.1565326193212316E-3</v>
      </c>
      <c r="R122">
        <f t="shared" si="12"/>
        <v>0</v>
      </c>
      <c r="S122">
        <f t="shared" si="13"/>
        <v>-2.7820694039332766E-2</v>
      </c>
      <c r="T122">
        <f t="shared" si="14"/>
        <v>-2.4460431654676248E-2</v>
      </c>
      <c r="U122">
        <f t="shared" si="15"/>
        <v>-5.8324496288441031E-2</v>
      </c>
      <c r="V122">
        <f t="shared" si="16"/>
        <v>-9.9820624621058854E-2</v>
      </c>
      <c r="W122">
        <f t="shared" si="17"/>
        <v>-2.7649769585253357E-2</v>
      </c>
      <c r="X122">
        <f t="shared" si="18"/>
        <v>-1.5006265642370308E-2</v>
      </c>
      <c r="Y122">
        <f t="shared" si="19"/>
        <v>-1.0496760699093733E-2</v>
      </c>
      <c r="Z122">
        <f t="shared" si="20"/>
        <v>-3.201651041903948E-3</v>
      </c>
      <c r="AA122">
        <f t="shared" si="21"/>
        <v>-6.5071867909493788E-3</v>
      </c>
      <c r="AB122">
        <f t="shared" si="22"/>
        <v>3.690005395843101E-3</v>
      </c>
    </row>
    <row r="123" spans="1:28">
      <c r="A123" s="71">
        <v>44740</v>
      </c>
      <c r="B123">
        <v>11181.540039</v>
      </c>
      <c r="C123" s="105">
        <v>136.26042200000001</v>
      </c>
      <c r="D123" s="105">
        <v>107.400002</v>
      </c>
      <c r="E123" s="105">
        <v>13.5</v>
      </c>
      <c r="F123" s="105">
        <v>7.87</v>
      </c>
      <c r="G123" s="105">
        <v>28.299999</v>
      </c>
      <c r="H123">
        <v>10.33</v>
      </c>
      <c r="I123">
        <v>159.66081199999999</v>
      </c>
      <c r="J123">
        <v>252.97442599999999</v>
      </c>
      <c r="K123">
        <v>232.66333</v>
      </c>
      <c r="L123">
        <v>286.23724399999998</v>
      </c>
      <c r="M123">
        <v>32.632710000000003</v>
      </c>
      <c r="P123" s="71">
        <v>44740</v>
      </c>
      <c r="Q123">
        <f t="shared" si="12"/>
        <v>-2.9763398293544102E-2</v>
      </c>
      <c r="R123">
        <f t="shared" si="12"/>
        <v>-2.9789707107478153E-2</v>
      </c>
      <c r="S123">
        <f t="shared" si="13"/>
        <v>-5.1404336235609076E-2</v>
      </c>
      <c r="T123">
        <f t="shared" si="14"/>
        <v>-4.4247787610619833E-3</v>
      </c>
      <c r="U123">
        <f t="shared" si="15"/>
        <v>-0.1137387387387388</v>
      </c>
      <c r="V123">
        <f t="shared" si="16"/>
        <v>-6.0425031194388037E-2</v>
      </c>
      <c r="W123">
        <f t="shared" si="17"/>
        <v>-2.0853080568720438E-2</v>
      </c>
      <c r="X123">
        <f t="shared" si="18"/>
        <v>-5.2581720077975826E-2</v>
      </c>
      <c r="Y123">
        <f t="shared" si="19"/>
        <v>-3.174911334178266E-2</v>
      </c>
      <c r="Z123">
        <f t="shared" si="20"/>
        <v>-5.004355748851505E-2</v>
      </c>
      <c r="AA123">
        <f t="shared" si="21"/>
        <v>-4.2887204664396562E-3</v>
      </c>
      <c r="AB123">
        <f t="shared" si="22"/>
        <v>-2.6018022870946369E-2</v>
      </c>
    </row>
    <row r="124" spans="1:28">
      <c r="A124" s="71">
        <v>44741</v>
      </c>
      <c r="B124">
        <v>11177.889648</v>
      </c>
      <c r="C124" s="105">
        <v>138.03504899999999</v>
      </c>
      <c r="D124" s="105">
        <v>108.91999800000001</v>
      </c>
      <c r="E124" s="105">
        <v>13.03</v>
      </c>
      <c r="F124" s="105">
        <v>7.6</v>
      </c>
      <c r="G124" s="105">
        <v>27.190000999999999</v>
      </c>
      <c r="H124">
        <v>8.8699999999999992</v>
      </c>
      <c r="I124">
        <v>155.26521299999999</v>
      </c>
      <c r="J124">
        <v>256.70272799999998</v>
      </c>
      <c r="K124">
        <v>228.490005</v>
      </c>
      <c r="L124">
        <v>289.85952800000001</v>
      </c>
      <c r="M124">
        <v>31.846264000000001</v>
      </c>
      <c r="P124" s="71">
        <v>44741</v>
      </c>
      <c r="Q124">
        <f t="shared" si="12"/>
        <v>-3.2646585240199915E-4</v>
      </c>
      <c r="R124">
        <f t="shared" si="12"/>
        <v>1.3023789108769831E-2</v>
      </c>
      <c r="S124">
        <f t="shared" si="13"/>
        <v>1.4152662678721423E-2</v>
      </c>
      <c r="T124">
        <f t="shared" si="14"/>
        <v>-3.4814814814814861E-2</v>
      </c>
      <c r="U124">
        <f t="shared" si="15"/>
        <v>-3.4307496823379982E-2</v>
      </c>
      <c r="V124">
        <f t="shared" si="16"/>
        <v>-3.9222545555567014E-2</v>
      </c>
      <c r="W124">
        <f t="shared" si="17"/>
        <v>-0.14133591481122951</v>
      </c>
      <c r="X124">
        <f t="shared" si="18"/>
        <v>-2.7530857102242498E-2</v>
      </c>
      <c r="Y124">
        <f t="shared" si="19"/>
        <v>1.4737861288792826E-2</v>
      </c>
      <c r="Z124">
        <f t="shared" si="20"/>
        <v>-1.7937184170793076E-2</v>
      </c>
      <c r="AA124">
        <f t="shared" si="21"/>
        <v>1.2654831179132077E-2</v>
      </c>
      <c r="AB124">
        <f t="shared" si="22"/>
        <v>-2.4099929181486963E-2</v>
      </c>
    </row>
    <row r="125" spans="1:28">
      <c r="A125" s="71">
        <v>44742</v>
      </c>
      <c r="B125">
        <v>11028.740234000001</v>
      </c>
      <c r="C125" s="105">
        <v>135.54660000000001</v>
      </c>
      <c r="D125" s="105">
        <v>106.209999</v>
      </c>
      <c r="E125" s="105">
        <v>12.68</v>
      </c>
      <c r="F125" s="105">
        <v>7.16</v>
      </c>
      <c r="G125" s="105">
        <v>25.01</v>
      </c>
      <c r="H125">
        <v>8.65</v>
      </c>
      <c r="I125">
        <v>151.43901099999999</v>
      </c>
      <c r="J125">
        <v>253.31961100000001</v>
      </c>
      <c r="K125">
        <v>224.47332800000001</v>
      </c>
      <c r="L125">
        <v>283.87655599999999</v>
      </c>
      <c r="M125">
        <v>31.059819999999998</v>
      </c>
      <c r="P125" s="71">
        <v>44742</v>
      </c>
      <c r="Q125">
        <f t="shared" si="12"/>
        <v>-1.3343253395482037E-2</v>
      </c>
      <c r="R125">
        <f t="shared" si="12"/>
        <v>-1.8027660496574133E-2</v>
      </c>
      <c r="S125">
        <f t="shared" si="13"/>
        <v>-2.4880637621752529E-2</v>
      </c>
      <c r="T125">
        <f t="shared" si="14"/>
        <v>-2.6861089792785852E-2</v>
      </c>
      <c r="U125">
        <f t="shared" si="15"/>
        <v>-5.78947368421052E-2</v>
      </c>
      <c r="V125">
        <f t="shared" si="16"/>
        <v>-8.0176569320464436E-2</v>
      </c>
      <c r="W125">
        <f t="shared" si="17"/>
        <v>-2.4802705749718025E-2</v>
      </c>
      <c r="X125">
        <f t="shared" si="18"/>
        <v>-2.4643008733707759E-2</v>
      </c>
      <c r="Y125">
        <f t="shared" si="19"/>
        <v>-1.3179123674914629E-2</v>
      </c>
      <c r="Z125">
        <f t="shared" si="20"/>
        <v>-1.7579224089036137E-2</v>
      </c>
      <c r="AA125">
        <f t="shared" si="21"/>
        <v>-2.0640936115786462E-2</v>
      </c>
      <c r="AB125">
        <f t="shared" si="22"/>
        <v>-2.46950160307659E-2</v>
      </c>
    </row>
    <row r="126" spans="1:28">
      <c r="A126" s="71">
        <v>44743</v>
      </c>
      <c r="B126">
        <v>11127.849609000001</v>
      </c>
      <c r="C126" s="105">
        <v>137.73760999999999</v>
      </c>
      <c r="D126" s="105">
        <v>109.55999799999999</v>
      </c>
      <c r="E126" s="105">
        <v>13.13</v>
      </c>
      <c r="F126" s="105">
        <v>7.27</v>
      </c>
      <c r="G126" s="105">
        <v>26.17</v>
      </c>
      <c r="H126">
        <v>8.82</v>
      </c>
      <c r="I126">
        <v>145.085342</v>
      </c>
      <c r="J126">
        <v>256.03201300000001</v>
      </c>
      <c r="K126">
        <v>227.26333600000001</v>
      </c>
      <c r="L126">
        <v>285.98873900000001</v>
      </c>
      <c r="M126">
        <v>30.197571</v>
      </c>
      <c r="P126" s="71">
        <v>44743</v>
      </c>
      <c r="Q126">
        <f t="shared" si="12"/>
        <v>8.9864638115657331E-3</v>
      </c>
      <c r="R126">
        <f t="shared" si="12"/>
        <v>1.6164256425465318E-2</v>
      </c>
      <c r="S126">
        <f t="shared" si="13"/>
        <v>3.154127701291097E-2</v>
      </c>
      <c r="T126">
        <f t="shared" si="14"/>
        <v>3.5488958990536362E-2</v>
      </c>
      <c r="U126">
        <f t="shared" si="15"/>
        <v>1.5363128491620031E-2</v>
      </c>
      <c r="V126">
        <f t="shared" si="16"/>
        <v>4.6381447421031591E-2</v>
      </c>
      <c r="W126">
        <f t="shared" si="17"/>
        <v>1.9653179190751435E-2</v>
      </c>
      <c r="X126">
        <f t="shared" si="18"/>
        <v>-4.1955299087366574E-2</v>
      </c>
      <c r="Y126">
        <f t="shared" si="19"/>
        <v>1.0707429990487382E-2</v>
      </c>
      <c r="Z126">
        <f t="shared" si="20"/>
        <v>1.2429129219307517E-2</v>
      </c>
      <c r="AA126">
        <f t="shared" si="21"/>
        <v>7.4404981861200823E-3</v>
      </c>
      <c r="AB126">
        <f t="shared" si="22"/>
        <v>-2.7760914261576484E-2</v>
      </c>
    </row>
    <row r="127" spans="1:28">
      <c r="A127" s="71">
        <v>44747</v>
      </c>
      <c r="B127">
        <v>11322.240234000001</v>
      </c>
      <c r="C127" s="105">
        <v>140.345078</v>
      </c>
      <c r="D127" s="105">
        <v>113.5</v>
      </c>
      <c r="E127" s="105">
        <v>13.88</v>
      </c>
      <c r="F127" s="105">
        <v>7.93</v>
      </c>
      <c r="G127" s="105">
        <v>28.059999000000001</v>
      </c>
      <c r="H127">
        <v>9.3800000000000008</v>
      </c>
      <c r="I127">
        <v>149.49095199999999</v>
      </c>
      <c r="J127">
        <v>259.25735500000002</v>
      </c>
      <c r="K127">
        <v>233.066666</v>
      </c>
      <c r="L127">
        <v>284.04861499999998</v>
      </c>
      <c r="M127">
        <v>29.884889999999999</v>
      </c>
      <c r="P127" s="71">
        <v>44747</v>
      </c>
      <c r="Q127">
        <f t="shared" si="12"/>
        <v>1.7468840057182335E-2</v>
      </c>
      <c r="R127">
        <f t="shared" si="12"/>
        <v>1.893069002721923E-2</v>
      </c>
      <c r="S127">
        <f t="shared" si="13"/>
        <v>3.5962048849252505E-2</v>
      </c>
      <c r="T127">
        <f t="shared" si="14"/>
        <v>5.7121096725057115E-2</v>
      </c>
      <c r="U127">
        <f t="shared" si="15"/>
        <v>9.0784044016506221E-2</v>
      </c>
      <c r="V127">
        <f t="shared" si="16"/>
        <v>7.2220061138708422E-2</v>
      </c>
      <c r="W127">
        <f t="shared" si="17"/>
        <v>6.3492063492063544E-2</v>
      </c>
      <c r="X127">
        <f t="shared" si="18"/>
        <v>3.0365645069782416E-2</v>
      </c>
      <c r="Y127">
        <f t="shared" si="19"/>
        <v>1.2597416870678635E-2</v>
      </c>
      <c r="Z127">
        <f t="shared" si="20"/>
        <v>2.5535707176277601E-2</v>
      </c>
      <c r="AA127">
        <f t="shared" si="21"/>
        <v>-6.7839174604704478E-3</v>
      </c>
      <c r="AB127">
        <f t="shared" si="22"/>
        <v>-1.0354508314592632E-2</v>
      </c>
    </row>
    <row r="128" spans="1:28">
      <c r="A128" s="71">
        <v>44748</v>
      </c>
      <c r="B128">
        <v>11361.849609000001</v>
      </c>
      <c r="C128" s="105">
        <v>141.69338999999999</v>
      </c>
      <c r="D128" s="105">
        <v>114.33000199999999</v>
      </c>
      <c r="E128" s="105">
        <v>13.89</v>
      </c>
      <c r="F128" s="105">
        <v>7.47</v>
      </c>
      <c r="G128" s="105">
        <v>26.459999</v>
      </c>
      <c r="H128">
        <v>8.74</v>
      </c>
      <c r="I128">
        <v>151.14930699999999</v>
      </c>
      <c r="J128">
        <v>262.57138099999997</v>
      </c>
      <c r="K128">
        <v>231.73333700000001</v>
      </c>
      <c r="L128">
        <v>280.76083399999999</v>
      </c>
      <c r="M128">
        <v>29.534306999999998</v>
      </c>
      <c r="P128" s="71">
        <v>44748</v>
      </c>
      <c r="Q128">
        <f t="shared" si="12"/>
        <v>3.4983690666671643E-3</v>
      </c>
      <c r="R128">
        <f t="shared" si="12"/>
        <v>9.6071199589913142E-3</v>
      </c>
      <c r="S128">
        <f t="shared" si="13"/>
        <v>7.3127929515417909E-3</v>
      </c>
      <c r="T128">
        <f t="shared" si="14"/>
        <v>7.2046109510084911E-4</v>
      </c>
      <c r="U128">
        <f t="shared" si="15"/>
        <v>-5.8007566204287514E-2</v>
      </c>
      <c r="V128">
        <f t="shared" si="16"/>
        <v>-5.7020672024970541E-2</v>
      </c>
      <c r="W128">
        <f t="shared" si="17"/>
        <v>-6.823027718550112E-2</v>
      </c>
      <c r="X128">
        <f t="shared" si="18"/>
        <v>1.1093346973935924E-2</v>
      </c>
      <c r="Y128">
        <f t="shared" si="19"/>
        <v>1.2782765603698901E-2</v>
      </c>
      <c r="Z128">
        <f t="shared" si="20"/>
        <v>-5.7208052223134817E-3</v>
      </c>
      <c r="AA128">
        <f t="shared" si="21"/>
        <v>-1.1574712307609722E-2</v>
      </c>
      <c r="AB128">
        <f t="shared" si="22"/>
        <v>-1.1731112277809968E-2</v>
      </c>
    </row>
    <row r="129" spans="1:28">
      <c r="A129" s="71">
        <v>44749</v>
      </c>
      <c r="B129">
        <v>11621.349609000001</v>
      </c>
      <c r="C129" s="105">
        <v>145.093964</v>
      </c>
      <c r="D129" s="105">
        <v>116.33000199999999</v>
      </c>
      <c r="E129" s="105">
        <v>14.1</v>
      </c>
      <c r="F129" s="105">
        <v>7.91</v>
      </c>
      <c r="G129" s="105">
        <v>28.530000999999999</v>
      </c>
      <c r="H129">
        <v>9.33</v>
      </c>
      <c r="I129">
        <v>158.42205799999999</v>
      </c>
      <c r="J129">
        <v>264.73150600000002</v>
      </c>
      <c r="K129">
        <v>244.54333500000001</v>
      </c>
      <c r="L129">
        <v>285.38665800000001</v>
      </c>
      <c r="M129">
        <v>30.112297000000002</v>
      </c>
      <c r="P129" s="71">
        <v>44749</v>
      </c>
      <c r="Q129">
        <f t="shared" si="12"/>
        <v>2.2839591169596513E-2</v>
      </c>
      <c r="R129">
        <f t="shared" si="12"/>
        <v>2.399952460732294E-2</v>
      </c>
      <c r="S129">
        <f t="shared" si="13"/>
        <v>1.7493221070703734E-2</v>
      </c>
      <c r="T129">
        <f t="shared" si="14"/>
        <v>1.5118790496760192E-2</v>
      </c>
      <c r="U129">
        <f t="shared" si="15"/>
        <v>5.8902275769745702E-2</v>
      </c>
      <c r="V129">
        <f t="shared" si="16"/>
        <v>7.8231371059386615E-2</v>
      </c>
      <c r="W129">
        <f t="shared" si="17"/>
        <v>6.7505720823798604E-2</v>
      </c>
      <c r="X129">
        <f t="shared" si="18"/>
        <v>4.8116337046785133E-2</v>
      </c>
      <c r="Y129">
        <f t="shared" si="19"/>
        <v>8.2268105220501958E-3</v>
      </c>
      <c r="Z129">
        <f t="shared" si="20"/>
        <v>5.5279046881372994E-2</v>
      </c>
      <c r="AA129">
        <f t="shared" si="21"/>
        <v>1.6476030271373333E-2</v>
      </c>
      <c r="AB129">
        <f t="shared" si="22"/>
        <v>1.957012229878979E-2</v>
      </c>
    </row>
    <row r="130" spans="1:28">
      <c r="A130" s="71">
        <v>44750</v>
      </c>
      <c r="B130">
        <v>11635.309569999999</v>
      </c>
      <c r="C130" s="105">
        <v>145.77803</v>
      </c>
      <c r="D130" s="105">
        <v>115.540001</v>
      </c>
      <c r="E130" s="105">
        <v>13.97</v>
      </c>
      <c r="F130" s="105">
        <v>7.63</v>
      </c>
      <c r="G130" s="105">
        <v>27.26</v>
      </c>
      <c r="H130">
        <v>9.01</v>
      </c>
      <c r="I130">
        <v>158.22226000000001</v>
      </c>
      <c r="J130">
        <v>264.00155599999999</v>
      </c>
      <c r="K130">
        <v>250.76333600000001</v>
      </c>
      <c r="L130">
        <v>283.35086100000001</v>
      </c>
      <c r="M130">
        <v>30.424977999999999</v>
      </c>
      <c r="P130" s="71">
        <v>44750</v>
      </c>
      <c r="Q130">
        <f t="shared" si="12"/>
        <v>1.201234062280301E-3</v>
      </c>
      <c r="R130">
        <f t="shared" si="12"/>
        <v>4.7146413340805916E-3</v>
      </c>
      <c r="S130">
        <f t="shared" si="13"/>
        <v>-6.7910340102976148E-3</v>
      </c>
      <c r="T130">
        <f t="shared" si="14"/>
        <v>-9.2198581560282988E-3</v>
      </c>
      <c r="U130">
        <f t="shared" si="15"/>
        <v>-3.5398230088495609E-2</v>
      </c>
      <c r="V130">
        <f t="shared" si="16"/>
        <v>-4.451457958238407E-2</v>
      </c>
      <c r="W130">
        <f t="shared" si="17"/>
        <v>-3.4297963558413747E-2</v>
      </c>
      <c r="X130">
        <f t="shared" si="18"/>
        <v>-1.2611753850589862E-3</v>
      </c>
      <c r="Y130">
        <f t="shared" si="19"/>
        <v>-2.7573219788959713E-3</v>
      </c>
      <c r="Z130">
        <f t="shared" si="20"/>
        <v>2.5435168781026054E-2</v>
      </c>
      <c r="AA130">
        <f t="shared" si="21"/>
        <v>-7.1334694279926785E-3</v>
      </c>
      <c r="AB130">
        <f t="shared" si="22"/>
        <v>1.0383830898054631E-2</v>
      </c>
    </row>
    <row r="131" spans="1:28">
      <c r="A131" s="71">
        <v>44753</v>
      </c>
      <c r="B131">
        <v>11372.599609000001</v>
      </c>
      <c r="C131" s="105">
        <v>143.62666300000001</v>
      </c>
      <c r="D131" s="105">
        <v>111.75</v>
      </c>
      <c r="E131" s="105">
        <v>13.43</v>
      </c>
      <c r="F131" s="105">
        <v>6.85</v>
      </c>
      <c r="G131" s="105">
        <v>25.75</v>
      </c>
      <c r="H131">
        <v>8.49</v>
      </c>
      <c r="I131">
        <v>151.36909499999999</v>
      </c>
      <c r="J131">
        <v>260.89465300000001</v>
      </c>
      <c r="K131">
        <v>234.34333799999999</v>
      </c>
      <c r="L131">
        <v>280.20642099999998</v>
      </c>
      <c r="M131">
        <v>29.752237000000001</v>
      </c>
      <c r="P131" s="71">
        <v>44753</v>
      </c>
      <c r="Q131">
        <f t="shared" si="12"/>
        <v>-2.2578682536935599E-2</v>
      </c>
      <c r="R131">
        <f t="shared" si="12"/>
        <v>-1.4757827362600479E-2</v>
      </c>
      <c r="S131">
        <f t="shared" si="13"/>
        <v>-3.2802501014345703E-2</v>
      </c>
      <c r="T131">
        <f t="shared" si="14"/>
        <v>-3.8654259126700133E-2</v>
      </c>
      <c r="U131">
        <f t="shared" si="15"/>
        <v>-0.10222804718217565</v>
      </c>
      <c r="V131">
        <f t="shared" si="16"/>
        <v>-5.5392516507703646E-2</v>
      </c>
      <c r="W131">
        <f t="shared" si="17"/>
        <v>-5.7713651498335135E-2</v>
      </c>
      <c r="X131">
        <f t="shared" si="18"/>
        <v>-4.331353249536455E-2</v>
      </c>
      <c r="Y131">
        <f t="shared" si="19"/>
        <v>-1.1768502606855804E-2</v>
      </c>
      <c r="Z131">
        <f t="shared" si="20"/>
        <v>-6.548005885517498E-2</v>
      </c>
      <c r="AA131">
        <f t="shared" si="21"/>
        <v>-1.1097337022032311E-2</v>
      </c>
      <c r="AB131">
        <f t="shared" si="22"/>
        <v>-2.2111470384629316E-2</v>
      </c>
    </row>
    <row r="132" spans="1:28">
      <c r="A132" s="71">
        <v>44754</v>
      </c>
      <c r="B132">
        <v>11264.730469</v>
      </c>
      <c r="C132" s="105">
        <v>144.60813899999999</v>
      </c>
      <c r="D132" s="105">
        <v>109.220001</v>
      </c>
      <c r="E132" s="105">
        <v>14.77</v>
      </c>
      <c r="F132" s="105">
        <v>6.93</v>
      </c>
      <c r="G132" s="105">
        <v>25.700001</v>
      </c>
      <c r="H132">
        <v>9.1300000000000008</v>
      </c>
      <c r="I132">
        <v>150.66978499999999</v>
      </c>
      <c r="J132">
        <v>250.20283499999999</v>
      </c>
      <c r="K132">
        <v>233.070007</v>
      </c>
      <c r="L132">
        <v>279.58523600000001</v>
      </c>
      <c r="M132">
        <v>29.685908999999999</v>
      </c>
      <c r="P132" s="71">
        <v>44754</v>
      </c>
      <c r="Q132">
        <f t="shared" ref="Q132:R195" si="23">(B132-B131)/B131</f>
        <v>-9.4850028760913793E-3</v>
      </c>
      <c r="R132">
        <f t="shared" si="23"/>
        <v>6.8335222687725215E-3</v>
      </c>
      <c r="S132">
        <f t="shared" ref="S132:S195" si="24">(D132-D131)/D131</f>
        <v>-2.2639812080536944E-2</v>
      </c>
      <c r="T132">
        <f t="shared" ref="T132:T195" si="25">(E132-E131)/E131</f>
        <v>9.9776619508562911E-2</v>
      </c>
      <c r="U132">
        <f t="shared" ref="U132:U195" si="26">(F132-F131)/F131</f>
        <v>1.1678832116788333E-2</v>
      </c>
      <c r="V132">
        <f t="shared" ref="V132:V195" si="27">(G132-G131)/G131</f>
        <v>-1.9417087378640653E-3</v>
      </c>
      <c r="W132">
        <f t="shared" ref="W132:W195" si="28">(H132-H131)/H131</f>
        <v>7.5382803297997708E-2</v>
      </c>
      <c r="X132">
        <f t="shared" ref="X132:X195" si="29">(I132-I131)/I131</f>
        <v>-4.619899458340535E-3</v>
      </c>
      <c r="Y132">
        <f t="shared" ref="Y132:Y195" si="30">(J132-J131)/J131</f>
        <v>-4.0981361162660594E-2</v>
      </c>
      <c r="Z132">
        <f t="shared" ref="Z132:Z195" si="31">(K132-K131)/K131</f>
        <v>-5.4336129666292653E-3</v>
      </c>
      <c r="AA132">
        <f t="shared" ref="AA132:AA195" si="32">(L132-L131)/L131</f>
        <v>-2.2168835310164736E-3</v>
      </c>
      <c r="AB132">
        <f t="shared" ref="AB132:AB195" si="33">(M132-M131)/M131</f>
        <v>-2.2293449732872913E-3</v>
      </c>
    </row>
    <row r="133" spans="1:28">
      <c r="A133" s="71">
        <v>44755</v>
      </c>
      <c r="B133">
        <v>11247.580078000001</v>
      </c>
      <c r="C133" s="105">
        <v>144.24134799999999</v>
      </c>
      <c r="D133" s="105">
        <v>110.400002</v>
      </c>
      <c r="E133" s="105">
        <v>14.31</v>
      </c>
      <c r="F133" s="105">
        <v>7.08</v>
      </c>
      <c r="G133" s="105">
        <v>25.610001</v>
      </c>
      <c r="H133">
        <v>9</v>
      </c>
      <c r="I133">
        <v>151.48895300000001</v>
      </c>
      <c r="J133">
        <v>249.26577800000001</v>
      </c>
      <c r="K133">
        <v>237.03999300000001</v>
      </c>
      <c r="L133">
        <v>277.31054699999999</v>
      </c>
      <c r="M133">
        <v>29.430077000000001</v>
      </c>
      <c r="P133" s="71">
        <v>44755</v>
      </c>
      <c r="Q133">
        <f t="shared" si="23"/>
        <v>-1.5224856952588679E-3</v>
      </c>
      <c r="R133">
        <f t="shared" si="23"/>
        <v>-2.5364478274629227E-3</v>
      </c>
      <c r="S133">
        <f t="shared" si="24"/>
        <v>1.0803891129794114E-2</v>
      </c>
      <c r="T133">
        <f t="shared" si="25"/>
        <v>-3.1144211238997906E-2</v>
      </c>
      <c r="U133">
        <f t="shared" si="26"/>
        <v>2.1645021645021696E-2</v>
      </c>
      <c r="V133">
        <f t="shared" si="27"/>
        <v>-3.5019453890293567E-3</v>
      </c>
      <c r="W133">
        <f t="shared" si="28"/>
        <v>-1.4238773274917937E-2</v>
      </c>
      <c r="X133">
        <f t="shared" si="29"/>
        <v>5.4368432263975095E-3</v>
      </c>
      <c r="Y133">
        <f t="shared" si="30"/>
        <v>-3.7451893780499393E-3</v>
      </c>
      <c r="Z133">
        <f t="shared" si="31"/>
        <v>1.7033448666777643E-2</v>
      </c>
      <c r="AA133">
        <f t="shared" si="32"/>
        <v>-8.135941055199436E-3</v>
      </c>
      <c r="AB133">
        <f t="shared" si="33"/>
        <v>-8.6179607974948003E-3</v>
      </c>
    </row>
    <row r="134" spans="1:28">
      <c r="A134" s="71">
        <v>44756</v>
      </c>
      <c r="B134">
        <v>11251.190430000001</v>
      </c>
      <c r="C134" s="105">
        <v>147.19575499999999</v>
      </c>
      <c r="D134" s="105">
        <v>110.629997</v>
      </c>
      <c r="E134" s="105">
        <v>14.25</v>
      </c>
      <c r="F134" s="105">
        <v>6.73</v>
      </c>
      <c r="G134" s="105">
        <v>25.23</v>
      </c>
      <c r="H134">
        <v>8.7100000000000009</v>
      </c>
      <c r="I134">
        <v>153.56689499999999</v>
      </c>
      <c r="J134">
        <v>250.60720800000001</v>
      </c>
      <c r="K134">
        <v>238.31333900000001</v>
      </c>
      <c r="L134">
        <v>269.12933299999997</v>
      </c>
      <c r="M134">
        <v>29.543780999999999</v>
      </c>
      <c r="P134" s="71">
        <v>44756</v>
      </c>
      <c r="Q134">
        <f t="shared" si="23"/>
        <v>3.2098922390083319E-4</v>
      </c>
      <c r="R134">
        <f t="shared" si="23"/>
        <v>2.0482386229501985E-2</v>
      </c>
      <c r="S134">
        <f t="shared" si="24"/>
        <v>2.083288005737558E-3</v>
      </c>
      <c r="T134">
        <f t="shared" si="25"/>
        <v>-4.1928721174004542E-3</v>
      </c>
      <c r="U134">
        <f t="shared" si="26"/>
        <v>-4.9435028248587518E-2</v>
      </c>
      <c r="V134">
        <f t="shared" si="27"/>
        <v>-1.4837992392112755E-2</v>
      </c>
      <c r="W134">
        <f t="shared" si="28"/>
        <v>-3.2222222222222124E-2</v>
      </c>
      <c r="X134">
        <f t="shared" si="29"/>
        <v>1.3716788972724492E-2</v>
      </c>
      <c r="Y134">
        <f t="shared" si="30"/>
        <v>5.3815249360062677E-3</v>
      </c>
      <c r="Z134">
        <f t="shared" si="31"/>
        <v>5.3718614478697E-3</v>
      </c>
      <c r="AA134">
        <f t="shared" si="32"/>
        <v>-2.9501993662000934E-2</v>
      </c>
      <c r="AB134">
        <f t="shared" si="33"/>
        <v>3.8635304963693597E-3</v>
      </c>
    </row>
    <row r="135" spans="1:28">
      <c r="A135" s="71">
        <v>44757</v>
      </c>
      <c r="B135">
        <v>11452.419921999999</v>
      </c>
      <c r="C135" s="105">
        <v>148.88118</v>
      </c>
      <c r="D135" s="105">
        <v>113.550003</v>
      </c>
      <c r="E135" s="105">
        <v>14.47</v>
      </c>
      <c r="F135" s="105">
        <v>6.54</v>
      </c>
      <c r="G135" s="105">
        <v>25.99</v>
      </c>
      <c r="H135">
        <v>9.18</v>
      </c>
      <c r="I135">
        <v>157.46301299999999</v>
      </c>
      <c r="J135">
        <v>253.21112099999999</v>
      </c>
      <c r="K135">
        <v>240.066666</v>
      </c>
      <c r="L135">
        <v>280.865906</v>
      </c>
      <c r="M135">
        <v>29.998594000000001</v>
      </c>
      <c r="P135" s="71">
        <v>44757</v>
      </c>
      <c r="Q135">
        <f t="shared" si="23"/>
        <v>1.7885173418045023E-2</v>
      </c>
      <c r="R135">
        <f t="shared" si="23"/>
        <v>1.1450228303119267E-2</v>
      </c>
      <c r="S135">
        <f t="shared" si="24"/>
        <v>2.6394342214435752E-2</v>
      </c>
      <c r="T135">
        <f t="shared" si="25"/>
        <v>1.5438596491228114E-2</v>
      </c>
      <c r="U135">
        <f t="shared" si="26"/>
        <v>-2.8231797919762314E-2</v>
      </c>
      <c r="V135">
        <f t="shared" si="27"/>
        <v>3.0122869599682838E-2</v>
      </c>
      <c r="W135">
        <f t="shared" si="28"/>
        <v>5.396096440872547E-2</v>
      </c>
      <c r="X135">
        <f t="shared" si="29"/>
        <v>2.5370819667871788E-2</v>
      </c>
      <c r="Y135">
        <f t="shared" si="30"/>
        <v>1.0390415426518687E-2</v>
      </c>
      <c r="Z135">
        <f t="shared" si="31"/>
        <v>7.3572339985550888E-3</v>
      </c>
      <c r="AA135">
        <f t="shared" si="32"/>
        <v>4.3609415849145003E-2</v>
      </c>
      <c r="AB135">
        <f t="shared" si="33"/>
        <v>1.5394542763500768E-2</v>
      </c>
    </row>
    <row r="136" spans="1:28">
      <c r="A136" s="71">
        <v>44760</v>
      </c>
      <c r="B136">
        <v>11360.049805000001</v>
      </c>
      <c r="C136" s="105">
        <v>145.807785</v>
      </c>
      <c r="D136" s="105">
        <v>113.760002</v>
      </c>
      <c r="E136" s="105">
        <v>14.54</v>
      </c>
      <c r="F136" s="105">
        <v>6.73</v>
      </c>
      <c r="G136" s="105">
        <v>26.41</v>
      </c>
      <c r="H136">
        <v>9.65</v>
      </c>
      <c r="I136">
        <v>160.849625</v>
      </c>
      <c r="J136">
        <v>250.77487199999999</v>
      </c>
      <c r="K136">
        <v>240.546661</v>
      </c>
      <c r="L136">
        <v>287.92892499999999</v>
      </c>
      <c r="M136">
        <v>29.846986999999999</v>
      </c>
      <c r="P136" s="71">
        <v>44760</v>
      </c>
      <c r="Q136">
        <f t="shared" si="23"/>
        <v>-8.0655544967012938E-3</v>
      </c>
      <c r="R136">
        <f t="shared" si="23"/>
        <v>-2.0643274052502842E-2</v>
      </c>
      <c r="S136">
        <f t="shared" si="24"/>
        <v>1.8493966926623178E-3</v>
      </c>
      <c r="T136">
        <f t="shared" si="25"/>
        <v>4.8375950241878714E-3</v>
      </c>
      <c r="U136">
        <f t="shared" si="26"/>
        <v>2.9051987767584157E-2</v>
      </c>
      <c r="V136">
        <f t="shared" si="27"/>
        <v>1.6160061562139352E-2</v>
      </c>
      <c r="W136">
        <f t="shared" si="28"/>
        <v>5.1198257080610092E-2</v>
      </c>
      <c r="X136">
        <f t="shared" si="29"/>
        <v>2.1507349157608293E-2</v>
      </c>
      <c r="Y136">
        <f t="shared" si="30"/>
        <v>-9.6214139030647225E-3</v>
      </c>
      <c r="Z136">
        <f t="shared" si="31"/>
        <v>1.9994237767270964E-3</v>
      </c>
      <c r="AA136">
        <f t="shared" si="32"/>
        <v>2.5147299295201736E-2</v>
      </c>
      <c r="AB136">
        <f t="shared" si="33"/>
        <v>-5.0538035215917801E-3</v>
      </c>
    </row>
    <row r="137" spans="1:28">
      <c r="A137" s="71">
        <v>44761</v>
      </c>
      <c r="B137">
        <v>11713.150390999999</v>
      </c>
      <c r="C137" s="105">
        <v>149.70404099999999</v>
      </c>
      <c r="D137" s="105">
        <v>118.209999</v>
      </c>
      <c r="E137" s="105">
        <v>15.16</v>
      </c>
      <c r="F137" s="105">
        <v>7.76</v>
      </c>
      <c r="G137" s="105">
        <v>27.9</v>
      </c>
      <c r="H137">
        <v>10.36</v>
      </c>
      <c r="I137">
        <v>169.75076300000001</v>
      </c>
      <c r="J137">
        <v>255.98271199999999</v>
      </c>
      <c r="K137">
        <v>245.529999</v>
      </c>
      <c r="L137">
        <v>303.97589099999999</v>
      </c>
      <c r="M137">
        <v>31.107199000000001</v>
      </c>
      <c r="P137" s="71">
        <v>44761</v>
      </c>
      <c r="Q137">
        <f t="shared" si="23"/>
        <v>3.1082661789439102E-2</v>
      </c>
      <c r="R137">
        <f t="shared" si="23"/>
        <v>2.6721865365419234E-2</v>
      </c>
      <c r="S137">
        <f t="shared" si="24"/>
        <v>3.9117413166008877E-2</v>
      </c>
      <c r="T137">
        <f t="shared" si="25"/>
        <v>4.264099037138934E-2</v>
      </c>
      <c r="U137">
        <f t="shared" si="26"/>
        <v>0.15304606240713214</v>
      </c>
      <c r="V137">
        <f t="shared" si="27"/>
        <v>5.6418023475956015E-2</v>
      </c>
      <c r="W137">
        <f t="shared" si="28"/>
        <v>7.357512953367866E-2</v>
      </c>
      <c r="X137">
        <f t="shared" si="29"/>
        <v>5.5338257704983788E-2</v>
      </c>
      <c r="Y137">
        <f t="shared" si="30"/>
        <v>2.0766992954541333E-2</v>
      </c>
      <c r="Z137">
        <f t="shared" si="31"/>
        <v>2.0716720736356442E-2</v>
      </c>
      <c r="AA137">
        <f t="shared" si="32"/>
        <v>5.5732386039367171E-2</v>
      </c>
      <c r="AB137">
        <f t="shared" si="33"/>
        <v>4.2222419301486035E-2</v>
      </c>
    </row>
    <row r="138" spans="1:28">
      <c r="A138" s="71">
        <v>44762</v>
      </c>
      <c r="B138">
        <v>11897.650390999999</v>
      </c>
      <c r="C138" s="105">
        <v>151.726517</v>
      </c>
      <c r="D138" s="105">
        <v>122.769997</v>
      </c>
      <c r="E138" s="105">
        <v>15.21</v>
      </c>
      <c r="F138" s="105">
        <v>8.35</v>
      </c>
      <c r="G138" s="105">
        <v>29.09</v>
      </c>
      <c r="H138">
        <v>11.09</v>
      </c>
      <c r="I138">
        <v>177.892639</v>
      </c>
      <c r="J138">
        <v>258.685272</v>
      </c>
      <c r="K138">
        <v>247.5</v>
      </c>
      <c r="L138">
        <v>307.22549400000003</v>
      </c>
      <c r="M138">
        <v>31.211421999999999</v>
      </c>
      <c r="P138" s="71">
        <v>44762</v>
      </c>
      <c r="Q138">
        <f t="shared" si="23"/>
        <v>1.5751526603958212E-2</v>
      </c>
      <c r="R138">
        <f t="shared" si="23"/>
        <v>1.3509829036612391E-2</v>
      </c>
      <c r="S138">
        <f t="shared" si="24"/>
        <v>3.8575400038705757E-2</v>
      </c>
      <c r="T138">
        <f t="shared" si="25"/>
        <v>3.2981530343008385E-3</v>
      </c>
      <c r="U138">
        <f t="shared" si="26"/>
        <v>7.6030927835051526E-2</v>
      </c>
      <c r="V138">
        <f t="shared" si="27"/>
        <v>4.265232974910399E-2</v>
      </c>
      <c r="W138">
        <f t="shared" si="28"/>
        <v>7.0463320463320503E-2</v>
      </c>
      <c r="X138">
        <f t="shared" si="29"/>
        <v>4.796370782733976E-2</v>
      </c>
      <c r="Y138">
        <f t="shared" si="30"/>
        <v>1.0557587967112425E-2</v>
      </c>
      <c r="Z138">
        <f t="shared" si="31"/>
        <v>8.0234635605565905E-3</v>
      </c>
      <c r="AA138">
        <f t="shared" si="32"/>
        <v>1.0690331359206497E-2</v>
      </c>
      <c r="AB138">
        <f t="shared" si="33"/>
        <v>3.3504463066571025E-3</v>
      </c>
    </row>
    <row r="139" spans="1:28">
      <c r="A139" s="71">
        <v>44763</v>
      </c>
      <c r="B139">
        <v>12059.610352</v>
      </c>
      <c r="C139" s="105">
        <v>154.01670799999999</v>
      </c>
      <c r="D139" s="105">
        <v>124.629997</v>
      </c>
      <c r="E139" s="105">
        <v>14.08</v>
      </c>
      <c r="F139" s="105">
        <v>8.82</v>
      </c>
      <c r="G139" s="105">
        <v>29.33</v>
      </c>
      <c r="H139">
        <v>9.85</v>
      </c>
      <c r="I139">
        <v>180.32020600000001</v>
      </c>
      <c r="J139">
        <v>261.220123</v>
      </c>
      <c r="K139">
        <v>271.70666499999999</v>
      </c>
      <c r="L139">
        <v>312.09023999999999</v>
      </c>
      <c r="M139">
        <v>31.704134</v>
      </c>
      <c r="P139" s="71">
        <v>44763</v>
      </c>
      <c r="Q139">
        <f t="shared" si="23"/>
        <v>1.3612768544830952E-2</v>
      </c>
      <c r="R139">
        <f t="shared" si="23"/>
        <v>1.5094204001268895E-2</v>
      </c>
      <c r="S139">
        <f t="shared" si="24"/>
        <v>1.5150281383488177E-2</v>
      </c>
      <c r="T139">
        <f t="shared" si="25"/>
        <v>-7.4293228139382037E-2</v>
      </c>
      <c r="U139">
        <f t="shared" si="26"/>
        <v>5.6287425149700678E-2</v>
      </c>
      <c r="V139">
        <f t="shared" si="27"/>
        <v>8.2502578205568382E-3</v>
      </c>
      <c r="W139">
        <f t="shared" si="28"/>
        <v>-0.11181244364292157</v>
      </c>
      <c r="X139">
        <f t="shared" si="29"/>
        <v>1.3646247611178618E-2</v>
      </c>
      <c r="Y139">
        <f t="shared" si="30"/>
        <v>9.7989768818381104E-3</v>
      </c>
      <c r="Z139">
        <f t="shared" si="31"/>
        <v>9.7804707070707014E-2</v>
      </c>
      <c r="AA139">
        <f t="shared" si="32"/>
        <v>1.5834447645155281E-2</v>
      </c>
      <c r="AB139">
        <f t="shared" si="33"/>
        <v>1.5786272089749739E-2</v>
      </c>
    </row>
    <row r="140" spans="1:28">
      <c r="A140" s="71">
        <v>44764</v>
      </c>
      <c r="B140">
        <v>11834.110352</v>
      </c>
      <c r="C140" s="105">
        <v>152.767517</v>
      </c>
      <c r="D140" s="105">
        <v>122.41999800000001</v>
      </c>
      <c r="E140" s="105">
        <v>13.68</v>
      </c>
      <c r="F140" s="105">
        <v>8.36</v>
      </c>
      <c r="G140" s="105">
        <v>28.040001</v>
      </c>
      <c r="H140">
        <v>9.26</v>
      </c>
      <c r="I140">
        <v>173.017517</v>
      </c>
      <c r="J140">
        <v>256.80139200000002</v>
      </c>
      <c r="K140">
        <v>272.24334700000003</v>
      </c>
      <c r="L140">
        <v>309.59570300000001</v>
      </c>
      <c r="M140">
        <v>30.766086999999999</v>
      </c>
      <c r="P140" s="71">
        <v>44764</v>
      </c>
      <c r="Q140">
        <f t="shared" si="23"/>
        <v>-1.869877992887245E-2</v>
      </c>
      <c r="R140">
        <f t="shared" si="23"/>
        <v>-8.110749906432204E-3</v>
      </c>
      <c r="S140">
        <f t="shared" si="24"/>
        <v>-1.7732480568060965E-2</v>
      </c>
      <c r="T140">
        <f t="shared" si="25"/>
        <v>-2.8409090909090936E-2</v>
      </c>
      <c r="U140">
        <f t="shared" si="26"/>
        <v>-5.2154195011337966E-2</v>
      </c>
      <c r="V140">
        <f t="shared" si="27"/>
        <v>-4.3982236617797418E-2</v>
      </c>
      <c r="W140">
        <f t="shared" si="28"/>
        <v>-5.9898477157360394E-2</v>
      </c>
      <c r="X140">
        <f t="shared" si="29"/>
        <v>-4.0498450850261422E-2</v>
      </c>
      <c r="Y140">
        <f t="shared" si="30"/>
        <v>-1.6915737383677673E-2</v>
      </c>
      <c r="Z140">
        <f t="shared" si="31"/>
        <v>1.9752257457506302E-3</v>
      </c>
      <c r="AA140">
        <f t="shared" si="32"/>
        <v>-7.9929990761645735E-3</v>
      </c>
      <c r="AB140">
        <f t="shared" si="33"/>
        <v>-2.9587529500096139E-2</v>
      </c>
    </row>
    <row r="141" spans="1:28">
      <c r="A141" s="71">
        <v>44767</v>
      </c>
      <c r="B141">
        <v>11782.669921999999</v>
      </c>
      <c r="C141" s="105">
        <v>151.63729900000001</v>
      </c>
      <c r="D141" s="105">
        <v>121.139999</v>
      </c>
      <c r="E141" s="105">
        <v>13.75</v>
      </c>
      <c r="F141" s="105">
        <v>8.08</v>
      </c>
      <c r="G141" s="105">
        <v>28</v>
      </c>
      <c r="H141">
        <v>9.18</v>
      </c>
      <c r="I141">
        <v>170.070435</v>
      </c>
      <c r="J141">
        <v>255.29226700000001</v>
      </c>
      <c r="K141">
        <v>268.43331899999998</v>
      </c>
      <c r="L141">
        <v>309.77731299999999</v>
      </c>
      <c r="M141">
        <v>30.889265000000002</v>
      </c>
      <c r="P141" s="71">
        <v>44767</v>
      </c>
      <c r="Q141">
        <f t="shared" si="23"/>
        <v>-4.3467931656820296E-3</v>
      </c>
      <c r="R141">
        <f t="shared" si="23"/>
        <v>-7.3982874251990694E-3</v>
      </c>
      <c r="S141">
        <f t="shared" si="24"/>
        <v>-1.0455799876748925E-2</v>
      </c>
      <c r="T141">
        <f t="shared" si="25"/>
        <v>5.1169590643275059E-3</v>
      </c>
      <c r="U141">
        <f t="shared" si="26"/>
        <v>-3.3492822966507102E-2</v>
      </c>
      <c r="V141">
        <f t="shared" si="27"/>
        <v>-1.4265691359996804E-3</v>
      </c>
      <c r="W141">
        <f t="shared" si="28"/>
        <v>-8.6393088552915841E-3</v>
      </c>
      <c r="X141">
        <f t="shared" si="29"/>
        <v>-1.7033431360594514E-2</v>
      </c>
      <c r="Y141">
        <f t="shared" si="30"/>
        <v>-5.876623129831054E-3</v>
      </c>
      <c r="Z141">
        <f t="shared" si="31"/>
        <v>-1.3994935200381756E-2</v>
      </c>
      <c r="AA141">
        <f t="shared" si="32"/>
        <v>5.8660374882521494E-4</v>
      </c>
      <c r="AB141">
        <f t="shared" si="33"/>
        <v>4.0036940674321991E-3</v>
      </c>
    </row>
    <row r="142" spans="1:28">
      <c r="A142" s="71">
        <v>44768</v>
      </c>
      <c r="B142">
        <v>11562.570313</v>
      </c>
      <c r="C142" s="105">
        <v>150.298889</v>
      </c>
      <c r="D142" s="105">
        <v>114.80999799999999</v>
      </c>
      <c r="E142" s="105">
        <v>13.43</v>
      </c>
      <c r="F142" s="105">
        <v>7.43</v>
      </c>
      <c r="G142" s="105">
        <v>26.700001</v>
      </c>
      <c r="H142">
        <v>8.5</v>
      </c>
      <c r="I142">
        <v>165.16532900000001</v>
      </c>
      <c r="J142">
        <v>248.456985</v>
      </c>
      <c r="K142">
        <v>258.85998499999999</v>
      </c>
      <c r="L142">
        <v>304.45379600000001</v>
      </c>
      <c r="M142">
        <v>30.273375000000001</v>
      </c>
      <c r="P142" s="71">
        <v>44768</v>
      </c>
      <c r="Q142">
        <f t="shared" si="23"/>
        <v>-1.8679943549045723E-2</v>
      </c>
      <c r="R142">
        <f t="shared" si="23"/>
        <v>-8.8263903988425058E-3</v>
      </c>
      <c r="S142">
        <f t="shared" si="24"/>
        <v>-5.2253599572838115E-2</v>
      </c>
      <c r="T142">
        <f t="shared" si="25"/>
        <v>-2.3272727272727292E-2</v>
      </c>
      <c r="U142">
        <f t="shared" si="26"/>
        <v>-8.0445544554455489E-2</v>
      </c>
      <c r="V142">
        <f t="shared" si="27"/>
        <v>-4.64285357142857E-2</v>
      </c>
      <c r="W142">
        <f t="shared" si="28"/>
        <v>-7.4074074074074042E-2</v>
      </c>
      <c r="X142">
        <f t="shared" si="29"/>
        <v>-2.8841614946183852E-2</v>
      </c>
      <c r="Y142">
        <f t="shared" si="30"/>
        <v>-2.6774340172238772E-2</v>
      </c>
      <c r="Z142">
        <f t="shared" si="31"/>
        <v>-3.5663732191159134E-2</v>
      </c>
      <c r="AA142">
        <f t="shared" si="32"/>
        <v>-1.7184980231266907E-2</v>
      </c>
      <c r="AB142">
        <f t="shared" si="33"/>
        <v>-1.9938642114015994E-2</v>
      </c>
    </row>
    <row r="143" spans="1:28">
      <c r="A143" s="71">
        <v>44769</v>
      </c>
      <c r="B143">
        <v>12032.419921999999</v>
      </c>
      <c r="C143" s="105">
        <v>155.44433599999999</v>
      </c>
      <c r="D143" s="105">
        <v>120.970001</v>
      </c>
      <c r="E143" s="105">
        <v>13.97</v>
      </c>
      <c r="F143" s="105">
        <v>8.16</v>
      </c>
      <c r="G143" s="105">
        <v>28.280000999999999</v>
      </c>
      <c r="H143">
        <v>8.85</v>
      </c>
      <c r="I143">
        <v>177.72279399999999</v>
      </c>
      <c r="J143">
        <v>265.06680299999999</v>
      </c>
      <c r="K143">
        <v>274.82000699999998</v>
      </c>
      <c r="L143">
        <v>310.17877199999998</v>
      </c>
      <c r="M143">
        <v>30.908214999999998</v>
      </c>
      <c r="P143" s="71">
        <v>44769</v>
      </c>
      <c r="Q143">
        <f t="shared" si="23"/>
        <v>4.0635394750571922E-2</v>
      </c>
      <c r="R143">
        <f t="shared" si="23"/>
        <v>3.4234764037410749E-2</v>
      </c>
      <c r="S143">
        <f t="shared" si="24"/>
        <v>5.3653889968711642E-2</v>
      </c>
      <c r="T143">
        <f t="shared" si="25"/>
        <v>4.0208488458674682E-2</v>
      </c>
      <c r="U143">
        <f t="shared" si="26"/>
        <v>9.8250336473755112E-2</v>
      </c>
      <c r="V143">
        <f t="shared" si="27"/>
        <v>5.9176027746216123E-2</v>
      </c>
      <c r="W143">
        <f t="shared" si="28"/>
        <v>4.1176470588235252E-2</v>
      </c>
      <c r="X143">
        <f t="shared" si="29"/>
        <v>7.6029667219080693E-2</v>
      </c>
      <c r="Y143">
        <f t="shared" si="30"/>
        <v>6.6851885850582909E-2</v>
      </c>
      <c r="Z143">
        <f t="shared" si="31"/>
        <v>6.1655037181586721E-2</v>
      </c>
      <c r="AA143">
        <f t="shared" si="32"/>
        <v>1.8804088092237055E-2</v>
      </c>
      <c r="AB143">
        <f t="shared" si="33"/>
        <v>2.0970242003080165E-2</v>
      </c>
    </row>
    <row r="144" spans="1:28">
      <c r="A144" s="71">
        <v>44770</v>
      </c>
      <c r="B144">
        <v>12162.589844</v>
      </c>
      <c r="C144" s="105">
        <v>155.99954199999999</v>
      </c>
      <c r="D144" s="105">
        <v>122.279999</v>
      </c>
      <c r="E144" s="105">
        <v>13.76</v>
      </c>
      <c r="F144" s="105">
        <v>7.96</v>
      </c>
      <c r="G144" s="105">
        <v>30.32</v>
      </c>
      <c r="H144">
        <v>9.1</v>
      </c>
      <c r="I144">
        <v>179.660889</v>
      </c>
      <c r="J144">
        <v>272.63201900000001</v>
      </c>
      <c r="K144">
        <v>280.89999399999999</v>
      </c>
      <c r="L144">
        <v>314.54650900000001</v>
      </c>
      <c r="M144">
        <v>31.164047</v>
      </c>
      <c r="P144" s="71">
        <v>44770</v>
      </c>
      <c r="Q144">
        <f t="shared" si="23"/>
        <v>1.0818266221078197E-2</v>
      </c>
      <c r="R144">
        <f t="shared" si="23"/>
        <v>3.5717351579796276E-3</v>
      </c>
      <c r="S144">
        <f t="shared" si="24"/>
        <v>1.0829114567007463E-2</v>
      </c>
      <c r="T144">
        <f t="shared" si="25"/>
        <v>-1.5032211882605643E-2</v>
      </c>
      <c r="U144">
        <f t="shared" si="26"/>
        <v>-2.4509803921568648E-2</v>
      </c>
      <c r="V144">
        <f t="shared" si="27"/>
        <v>7.2135747095624286E-2</v>
      </c>
      <c r="W144">
        <f t="shared" si="28"/>
        <v>2.8248587570621469E-2</v>
      </c>
      <c r="X144">
        <f t="shared" si="29"/>
        <v>1.0905157162901705E-2</v>
      </c>
      <c r="Y144">
        <f t="shared" si="30"/>
        <v>2.8540790149417621E-2</v>
      </c>
      <c r="Z144">
        <f t="shared" si="31"/>
        <v>2.2123523925243249E-2</v>
      </c>
      <c r="AA144">
        <f t="shared" si="32"/>
        <v>1.4081353703986017E-2</v>
      </c>
      <c r="AB144">
        <f t="shared" si="33"/>
        <v>8.2771522069456822E-3</v>
      </c>
    </row>
    <row r="145" spans="1:28">
      <c r="A145" s="71">
        <v>44771</v>
      </c>
      <c r="B145">
        <v>12390.690430000001</v>
      </c>
      <c r="C145" s="105">
        <v>161.11525</v>
      </c>
      <c r="D145" s="105">
        <v>134.949997</v>
      </c>
      <c r="E145" s="105">
        <v>13.71</v>
      </c>
      <c r="F145" s="105">
        <v>7.94</v>
      </c>
      <c r="G145" s="105">
        <v>29</v>
      </c>
      <c r="H145">
        <v>9.06</v>
      </c>
      <c r="I145">
        <v>181.44909699999999</v>
      </c>
      <c r="J145">
        <v>276.90277099999997</v>
      </c>
      <c r="K145">
        <v>297.14999399999999</v>
      </c>
      <c r="L145">
        <v>318.63714599999997</v>
      </c>
      <c r="M145">
        <v>31.637812</v>
      </c>
      <c r="P145" s="71">
        <v>44771</v>
      </c>
      <c r="Q145">
        <f t="shared" si="23"/>
        <v>1.8754277577857002E-2</v>
      </c>
      <c r="R145">
        <f t="shared" si="23"/>
        <v>3.2793096277167352E-2</v>
      </c>
      <c r="S145">
        <f t="shared" si="24"/>
        <v>0.10361463938186646</v>
      </c>
      <c r="T145">
        <f t="shared" si="25"/>
        <v>-3.6337209302324809E-3</v>
      </c>
      <c r="U145">
        <f t="shared" si="26"/>
        <v>-2.512562814070298E-3</v>
      </c>
      <c r="V145">
        <f t="shared" si="27"/>
        <v>-4.3535620052770459E-2</v>
      </c>
      <c r="W145">
        <f t="shared" si="28"/>
        <v>-4.3956043956043019E-3</v>
      </c>
      <c r="X145">
        <f t="shared" si="29"/>
        <v>9.9532402959444186E-3</v>
      </c>
      <c r="Y145">
        <f t="shared" si="30"/>
        <v>1.5664895178727919E-2</v>
      </c>
      <c r="Z145">
        <f t="shared" si="31"/>
        <v>5.7849769836591736E-2</v>
      </c>
      <c r="AA145">
        <f t="shared" si="32"/>
        <v>1.3004871721529608E-2</v>
      </c>
      <c r="AB145">
        <f t="shared" si="33"/>
        <v>1.5202293848420914E-2</v>
      </c>
    </row>
    <row r="146" spans="1:28">
      <c r="A146" s="71">
        <v>44774</v>
      </c>
      <c r="B146">
        <v>12368.980469</v>
      </c>
      <c r="C146" s="105">
        <v>160.12384</v>
      </c>
      <c r="D146" s="105">
        <v>135.38999899999999</v>
      </c>
      <c r="E146" s="105">
        <v>14.28</v>
      </c>
      <c r="F146" s="105">
        <v>8.23</v>
      </c>
      <c r="G146" s="105">
        <v>29.780000999999999</v>
      </c>
      <c r="H146">
        <v>8.92</v>
      </c>
      <c r="I146">
        <v>184.226349</v>
      </c>
      <c r="J146">
        <v>274.210083</v>
      </c>
      <c r="K146">
        <v>297.27667200000002</v>
      </c>
      <c r="L146">
        <v>317.38507099999998</v>
      </c>
      <c r="M146">
        <v>31.903110999999999</v>
      </c>
      <c r="P146" s="71">
        <v>44774</v>
      </c>
      <c r="Q146">
        <f t="shared" si="23"/>
        <v>-1.7521187477524992E-3</v>
      </c>
      <c r="R146">
        <f t="shared" si="23"/>
        <v>-6.1534212310752822E-3</v>
      </c>
      <c r="S146">
        <f t="shared" si="24"/>
        <v>3.2604817323559679E-3</v>
      </c>
      <c r="T146">
        <f t="shared" si="25"/>
        <v>4.157549234135656E-2</v>
      </c>
      <c r="U146">
        <f t="shared" si="26"/>
        <v>3.6523929471032751E-2</v>
      </c>
      <c r="V146">
        <f t="shared" si="27"/>
        <v>2.6896586206896504E-2</v>
      </c>
      <c r="W146">
        <f t="shared" si="28"/>
        <v>-1.545253863134664E-2</v>
      </c>
      <c r="X146">
        <f t="shared" si="29"/>
        <v>1.5305956579106064E-2</v>
      </c>
      <c r="Y146">
        <f t="shared" si="30"/>
        <v>-9.7243086093926293E-3</v>
      </c>
      <c r="Z146">
        <f t="shared" si="31"/>
        <v>4.2630995308055338E-4</v>
      </c>
      <c r="AA146">
        <f t="shared" si="32"/>
        <v>-3.9294696670424947E-3</v>
      </c>
      <c r="AB146">
        <f t="shared" si="33"/>
        <v>8.385504029166076E-3</v>
      </c>
    </row>
    <row r="147" spans="1:28">
      <c r="A147" s="71">
        <v>44775</v>
      </c>
      <c r="B147">
        <v>12348.759765999999</v>
      </c>
      <c r="C147" s="105">
        <v>158.63670300000001</v>
      </c>
      <c r="D147" s="105">
        <v>134.16000399999999</v>
      </c>
      <c r="E147" s="105">
        <v>14.06</v>
      </c>
      <c r="F147" s="105">
        <v>8.41</v>
      </c>
      <c r="G147" s="105">
        <v>28.959999</v>
      </c>
      <c r="H147">
        <v>9.35</v>
      </c>
      <c r="I147">
        <v>185.07548499999999</v>
      </c>
      <c r="J147">
        <v>271.06372099999999</v>
      </c>
      <c r="K147">
        <v>300.58667000000003</v>
      </c>
      <c r="L147">
        <v>313.37100199999998</v>
      </c>
      <c r="M147">
        <v>31.021916999999998</v>
      </c>
      <c r="P147" s="71">
        <v>44775</v>
      </c>
      <c r="Q147">
        <f t="shared" si="23"/>
        <v>-1.6347914082878053E-3</v>
      </c>
      <c r="R147">
        <f t="shared" si="23"/>
        <v>-9.287417788631536E-3</v>
      </c>
      <c r="S147">
        <f t="shared" si="24"/>
        <v>-9.0848290795836582E-3</v>
      </c>
      <c r="T147">
        <f t="shared" si="25"/>
        <v>-1.5406162464985915E-2</v>
      </c>
      <c r="U147">
        <f t="shared" si="26"/>
        <v>2.1871202916160352E-2</v>
      </c>
      <c r="V147">
        <f t="shared" si="27"/>
        <v>-2.7535324797336266E-2</v>
      </c>
      <c r="W147">
        <f t="shared" si="28"/>
        <v>4.8206278026905795E-2</v>
      </c>
      <c r="X147">
        <f t="shared" si="29"/>
        <v>4.6091995233536725E-3</v>
      </c>
      <c r="Y147">
        <f t="shared" si="30"/>
        <v>-1.1474275364265181E-2</v>
      </c>
      <c r="Z147">
        <f t="shared" si="31"/>
        <v>1.1134402096643518E-2</v>
      </c>
      <c r="AA147">
        <f t="shared" si="32"/>
        <v>-1.2647315096934748E-2</v>
      </c>
      <c r="AB147">
        <f t="shared" si="33"/>
        <v>-2.7620942672330631E-2</v>
      </c>
    </row>
    <row r="148" spans="1:28">
      <c r="A148" s="71">
        <v>44776</v>
      </c>
      <c r="B148">
        <v>12668.160156</v>
      </c>
      <c r="C148" s="105">
        <v>164.704193</v>
      </c>
      <c r="D148" s="105">
        <v>139.520004</v>
      </c>
      <c r="E148" s="105">
        <v>14.63</v>
      </c>
      <c r="F148" s="105">
        <v>9.27</v>
      </c>
      <c r="G148" s="105">
        <v>29.610001</v>
      </c>
      <c r="H148">
        <v>9.7899999999999991</v>
      </c>
      <c r="I148">
        <v>188.74182099999999</v>
      </c>
      <c r="J148">
        <v>278.60910000000001</v>
      </c>
      <c r="K148">
        <v>307.39666699999998</v>
      </c>
      <c r="L148">
        <v>318.42687999999998</v>
      </c>
      <c r="M148">
        <v>31.230371000000002</v>
      </c>
      <c r="P148" s="71">
        <v>44776</v>
      </c>
      <c r="Q148">
        <f t="shared" si="23"/>
        <v>2.586497721653068E-2</v>
      </c>
      <c r="R148">
        <f t="shared" si="23"/>
        <v>3.8247706144018838E-2</v>
      </c>
      <c r="S148">
        <f t="shared" si="24"/>
        <v>3.9952294575065862E-2</v>
      </c>
      <c r="T148">
        <f t="shared" si="25"/>
        <v>4.0540540540540557E-2</v>
      </c>
      <c r="U148">
        <f t="shared" si="26"/>
        <v>0.10225921521997615</v>
      </c>
      <c r="V148">
        <f t="shared" si="27"/>
        <v>2.2444821217017328E-2</v>
      </c>
      <c r="W148">
        <f t="shared" si="28"/>
        <v>4.7058823529411715E-2</v>
      </c>
      <c r="X148">
        <f t="shared" si="29"/>
        <v>1.9809949437657837E-2</v>
      </c>
      <c r="Y148">
        <f t="shared" si="30"/>
        <v>2.7836181736765969E-2</v>
      </c>
      <c r="Z148">
        <f t="shared" si="31"/>
        <v>2.2655685297022495E-2</v>
      </c>
      <c r="AA148">
        <f t="shared" si="32"/>
        <v>1.6133841254399178E-2</v>
      </c>
      <c r="AB148">
        <f t="shared" si="33"/>
        <v>6.7195718433520164E-3</v>
      </c>
    </row>
    <row r="149" spans="1:28">
      <c r="A149" s="71">
        <v>44777</v>
      </c>
      <c r="B149">
        <v>12720.580078000001</v>
      </c>
      <c r="C149" s="105">
        <v>164.386932</v>
      </c>
      <c r="D149" s="105">
        <v>142.570007</v>
      </c>
      <c r="E149" s="105">
        <v>14.86</v>
      </c>
      <c r="F149" s="105">
        <v>9.0299999999999994</v>
      </c>
      <c r="G149" s="105">
        <v>28.389999</v>
      </c>
      <c r="H149">
        <v>9.75</v>
      </c>
      <c r="I149">
        <v>191.958618</v>
      </c>
      <c r="J149">
        <v>279.77307100000002</v>
      </c>
      <c r="K149">
        <v>308.633331</v>
      </c>
      <c r="L149">
        <v>317.18438700000002</v>
      </c>
      <c r="M149">
        <v>31.514628999999999</v>
      </c>
      <c r="P149" s="71">
        <v>44777</v>
      </c>
      <c r="Q149">
        <f t="shared" si="23"/>
        <v>4.1379270039598754E-3</v>
      </c>
      <c r="R149">
        <f t="shared" si="23"/>
        <v>-1.9262472571053609E-3</v>
      </c>
      <c r="S149">
        <f t="shared" si="24"/>
        <v>2.1860686013168432E-2</v>
      </c>
      <c r="T149">
        <f t="shared" si="25"/>
        <v>1.5721120984278785E-2</v>
      </c>
      <c r="U149">
        <f t="shared" si="26"/>
        <v>-2.5889967637540479E-2</v>
      </c>
      <c r="V149">
        <f t="shared" si="27"/>
        <v>-4.1202362674692274E-2</v>
      </c>
      <c r="W149">
        <f t="shared" si="28"/>
        <v>-4.0858018386107408E-3</v>
      </c>
      <c r="X149">
        <f t="shared" si="29"/>
        <v>1.7043371643638078E-2</v>
      </c>
      <c r="Y149">
        <f t="shared" si="30"/>
        <v>4.1777924698080705E-3</v>
      </c>
      <c r="Z149">
        <f t="shared" si="31"/>
        <v>4.0230234506739753E-3</v>
      </c>
      <c r="AA149">
        <f t="shared" si="32"/>
        <v>-3.9019727229057037E-3</v>
      </c>
      <c r="AB149">
        <f t="shared" si="33"/>
        <v>9.1019732042247493E-3</v>
      </c>
    </row>
    <row r="150" spans="1:28">
      <c r="A150" s="71">
        <v>44778</v>
      </c>
      <c r="B150">
        <v>12657.549805000001</v>
      </c>
      <c r="C150" s="105">
        <v>164.158615</v>
      </c>
      <c r="D150" s="105">
        <v>140.800003</v>
      </c>
      <c r="E150" s="105">
        <v>14.74</v>
      </c>
      <c r="F150" s="105">
        <v>8.94</v>
      </c>
      <c r="G150" s="105">
        <v>28.940000999999999</v>
      </c>
      <c r="H150">
        <v>9.82</v>
      </c>
      <c r="I150">
        <v>189.70086699999999</v>
      </c>
      <c r="J150">
        <v>279.04315200000002</v>
      </c>
      <c r="K150">
        <v>288.17001299999998</v>
      </c>
      <c r="L150">
        <v>319.86050399999999</v>
      </c>
      <c r="M150">
        <v>31.817841999999999</v>
      </c>
      <c r="P150" s="71">
        <v>44778</v>
      </c>
      <c r="Q150">
        <f t="shared" si="23"/>
        <v>-4.95498417631205E-3</v>
      </c>
      <c r="R150">
        <f t="shared" si="23"/>
        <v>-1.3888999400512208E-3</v>
      </c>
      <c r="S150">
        <f t="shared" si="24"/>
        <v>-1.2414981504489931E-2</v>
      </c>
      <c r="T150">
        <f t="shared" si="25"/>
        <v>-8.0753701211304998E-3</v>
      </c>
      <c r="U150">
        <f t="shared" si="26"/>
        <v>-9.9667774086378592E-3</v>
      </c>
      <c r="V150">
        <f t="shared" si="27"/>
        <v>1.9373089798277177E-2</v>
      </c>
      <c r="W150">
        <f t="shared" si="28"/>
        <v>7.179487179487209E-3</v>
      </c>
      <c r="X150">
        <f t="shared" si="29"/>
        <v>-1.1761654795826948E-2</v>
      </c>
      <c r="Y150">
        <f t="shared" si="30"/>
        <v>-2.6089680375277978E-3</v>
      </c>
      <c r="Z150">
        <f t="shared" si="31"/>
        <v>-6.6303007305455339E-2</v>
      </c>
      <c r="AA150">
        <f t="shared" si="32"/>
        <v>8.4371019182604857E-3</v>
      </c>
      <c r="AB150">
        <f t="shared" si="33"/>
        <v>9.6213412507568947E-3</v>
      </c>
    </row>
    <row r="151" spans="1:28">
      <c r="A151" s="71">
        <v>44781</v>
      </c>
      <c r="B151">
        <v>12644.459961</v>
      </c>
      <c r="C151" s="105">
        <v>163.68203700000001</v>
      </c>
      <c r="D151" s="105">
        <v>139.41000399999999</v>
      </c>
      <c r="E151" s="105">
        <v>15.02</v>
      </c>
      <c r="F151" s="105">
        <v>9.7200000000000006</v>
      </c>
      <c r="G151" s="105">
        <v>31.92</v>
      </c>
      <c r="H151">
        <v>10.01</v>
      </c>
      <c r="I151">
        <v>177.75276199999999</v>
      </c>
      <c r="J151">
        <v>276.48855600000002</v>
      </c>
      <c r="K151">
        <v>290.42334</v>
      </c>
      <c r="L151">
        <v>319.870026</v>
      </c>
      <c r="M151">
        <v>31.694662000000001</v>
      </c>
      <c r="P151" s="71">
        <v>44781</v>
      </c>
      <c r="Q151">
        <f t="shared" si="23"/>
        <v>-1.0341530708280775E-3</v>
      </c>
      <c r="R151">
        <f t="shared" si="23"/>
        <v>-2.9031555852246276E-3</v>
      </c>
      <c r="S151">
        <f t="shared" si="24"/>
        <v>-9.8721517782923429E-3</v>
      </c>
      <c r="T151">
        <f t="shared" si="25"/>
        <v>1.8995929443690593E-2</v>
      </c>
      <c r="U151">
        <f t="shared" si="26"/>
        <v>8.7248322147651144E-2</v>
      </c>
      <c r="V151">
        <f t="shared" si="27"/>
        <v>0.10297162740250089</v>
      </c>
      <c r="W151">
        <f t="shared" si="28"/>
        <v>1.9348268839103819E-2</v>
      </c>
      <c r="X151">
        <f t="shared" si="29"/>
        <v>-6.2983924053441456E-2</v>
      </c>
      <c r="Y151">
        <f t="shared" si="30"/>
        <v>-9.154842115602262E-3</v>
      </c>
      <c r="Z151">
        <f t="shared" si="31"/>
        <v>7.8194360910134424E-3</v>
      </c>
      <c r="AA151">
        <f t="shared" si="32"/>
        <v>2.9769227150358106E-5</v>
      </c>
      <c r="AB151">
        <f t="shared" si="33"/>
        <v>-3.8714127752598007E-3</v>
      </c>
    </row>
    <row r="152" spans="1:28">
      <c r="A152" s="71">
        <v>44782</v>
      </c>
      <c r="B152">
        <v>12493.929688</v>
      </c>
      <c r="C152" s="105">
        <v>163.73168899999999</v>
      </c>
      <c r="D152" s="105">
        <v>137.83000200000001</v>
      </c>
      <c r="E152" s="105">
        <v>14.62</v>
      </c>
      <c r="F152" s="105">
        <v>8.8800000000000008</v>
      </c>
      <c r="G152" s="105">
        <v>28.82</v>
      </c>
      <c r="H152">
        <v>9.4700000000000006</v>
      </c>
      <c r="I152">
        <v>170.689819</v>
      </c>
      <c r="J152">
        <v>278.44146699999999</v>
      </c>
      <c r="K152">
        <v>283.33334400000001</v>
      </c>
      <c r="L152">
        <v>321.72418199999998</v>
      </c>
      <c r="M152">
        <v>30.785038</v>
      </c>
      <c r="P152" s="71">
        <v>44782</v>
      </c>
      <c r="Q152">
        <f t="shared" si="23"/>
        <v>-1.1904840021977139E-2</v>
      </c>
      <c r="R152">
        <f t="shared" si="23"/>
        <v>3.0334422096653455E-4</v>
      </c>
      <c r="S152">
        <f t="shared" si="24"/>
        <v>-1.1333490816053482E-2</v>
      </c>
      <c r="T152">
        <f t="shared" si="25"/>
        <v>-2.6631158455392833E-2</v>
      </c>
      <c r="U152">
        <f t="shared" si="26"/>
        <v>-8.6419753086419734E-2</v>
      </c>
      <c r="V152">
        <f t="shared" si="27"/>
        <v>-9.7117794486215575E-2</v>
      </c>
      <c r="W152">
        <f t="shared" si="28"/>
        <v>-5.3946053946053861E-2</v>
      </c>
      <c r="X152">
        <f t="shared" si="29"/>
        <v>-3.9734645585985273E-2</v>
      </c>
      <c r="Y152">
        <f t="shared" si="30"/>
        <v>7.0632615984293099E-3</v>
      </c>
      <c r="Z152">
        <f t="shared" si="31"/>
        <v>-2.441262468780913E-2</v>
      </c>
      <c r="AA152">
        <f t="shared" si="32"/>
        <v>5.7965918944840088E-3</v>
      </c>
      <c r="AB152">
        <f t="shared" si="33"/>
        <v>-2.8699596165436339E-2</v>
      </c>
    </row>
    <row r="153" spans="1:28">
      <c r="A153" s="71">
        <v>44783</v>
      </c>
      <c r="B153">
        <v>12854.799805000001</v>
      </c>
      <c r="C153" s="105">
        <v>168.02056899999999</v>
      </c>
      <c r="D153" s="105">
        <v>142.69000199999999</v>
      </c>
      <c r="E153" s="105">
        <v>15.07</v>
      </c>
      <c r="F153" s="105">
        <v>9.7100000000000009</v>
      </c>
      <c r="G153" s="105">
        <v>30.17</v>
      </c>
      <c r="H153">
        <v>10.34</v>
      </c>
      <c r="I153">
        <v>180.789749</v>
      </c>
      <c r="J153">
        <v>285.20773300000002</v>
      </c>
      <c r="K153">
        <v>294.35665899999998</v>
      </c>
      <c r="L153">
        <v>332.51458700000001</v>
      </c>
      <c r="M153">
        <v>32.196846000000001</v>
      </c>
      <c r="P153" s="71">
        <v>44783</v>
      </c>
      <c r="Q153">
        <f t="shared" si="23"/>
        <v>2.8883635974564833E-2</v>
      </c>
      <c r="R153">
        <f t="shared" si="23"/>
        <v>2.6194562739776089E-2</v>
      </c>
      <c r="S153">
        <f t="shared" si="24"/>
        <v>3.5260828045261039E-2</v>
      </c>
      <c r="T153">
        <f t="shared" si="25"/>
        <v>3.077975376196998E-2</v>
      </c>
      <c r="U153">
        <f t="shared" si="26"/>
        <v>9.3468468468468471E-2</v>
      </c>
      <c r="V153">
        <f t="shared" si="27"/>
        <v>4.6842470506592696E-2</v>
      </c>
      <c r="W153">
        <f t="shared" si="28"/>
        <v>9.1869060190073834E-2</v>
      </c>
      <c r="X153">
        <f t="shared" si="29"/>
        <v>5.9171250278260597E-2</v>
      </c>
      <c r="Y153">
        <f t="shared" si="30"/>
        <v>2.4300496879654892E-2</v>
      </c>
      <c r="Z153">
        <f t="shared" si="31"/>
        <v>3.8905816182369157E-2</v>
      </c>
      <c r="AA153">
        <f t="shared" si="32"/>
        <v>3.3539303551636729E-2</v>
      </c>
      <c r="AB153">
        <f t="shared" si="33"/>
        <v>4.586020001014781E-2</v>
      </c>
    </row>
    <row r="154" spans="1:28">
      <c r="A154" s="71">
        <v>44784</v>
      </c>
      <c r="B154">
        <v>12779.910156</v>
      </c>
      <c r="C154" s="105">
        <v>167.27597</v>
      </c>
      <c r="D154" s="105">
        <v>140.63999899999999</v>
      </c>
      <c r="E154" s="105">
        <v>14.99</v>
      </c>
      <c r="F154" s="105">
        <v>9.9</v>
      </c>
      <c r="G154" s="105">
        <v>31.049999</v>
      </c>
      <c r="H154">
        <v>10.54</v>
      </c>
      <c r="I154">
        <v>179.24127200000001</v>
      </c>
      <c r="J154">
        <v>283.096924</v>
      </c>
      <c r="K154">
        <v>286.63000499999998</v>
      </c>
      <c r="L154">
        <v>336.11776700000001</v>
      </c>
      <c r="M154">
        <v>32.424255000000002</v>
      </c>
      <c r="P154" s="71">
        <v>44784</v>
      </c>
      <c r="Q154">
        <f t="shared" si="23"/>
        <v>-5.8258121585737632E-3</v>
      </c>
      <c r="R154">
        <f t="shared" si="23"/>
        <v>-4.4315943246210163E-3</v>
      </c>
      <c r="S154">
        <f t="shared" si="24"/>
        <v>-1.4366829989952652E-2</v>
      </c>
      <c r="T154">
        <f t="shared" si="25"/>
        <v>-5.3085600530856049E-3</v>
      </c>
      <c r="U154">
        <f t="shared" si="26"/>
        <v>1.9567456230689957E-2</v>
      </c>
      <c r="V154">
        <f t="shared" si="27"/>
        <v>2.9168014584023797E-2</v>
      </c>
      <c r="W154">
        <f t="shared" si="28"/>
        <v>1.9342359767891615E-2</v>
      </c>
      <c r="X154">
        <f t="shared" si="29"/>
        <v>-8.5650707994510862E-3</v>
      </c>
      <c r="Y154">
        <f t="shared" si="30"/>
        <v>-7.4009529047377454E-3</v>
      </c>
      <c r="Z154">
        <f t="shared" si="31"/>
        <v>-2.6249292359307546E-2</v>
      </c>
      <c r="AA154">
        <f t="shared" si="32"/>
        <v>1.0836156189442628E-2</v>
      </c>
      <c r="AB154">
        <f t="shared" si="33"/>
        <v>7.0630831355345033E-3</v>
      </c>
    </row>
    <row r="155" spans="1:28">
      <c r="A155" s="71">
        <v>44785</v>
      </c>
      <c r="B155">
        <v>13047.190430000001</v>
      </c>
      <c r="C155" s="105">
        <v>170.85995500000001</v>
      </c>
      <c r="D155" s="105">
        <v>143.550003</v>
      </c>
      <c r="E155" s="105">
        <v>15.25</v>
      </c>
      <c r="F155" s="105">
        <v>10.16</v>
      </c>
      <c r="G155" s="105">
        <v>31.709999</v>
      </c>
      <c r="H155">
        <v>10.72</v>
      </c>
      <c r="I155">
        <v>186.90364099999999</v>
      </c>
      <c r="J155">
        <v>287.92013500000002</v>
      </c>
      <c r="K155">
        <v>300.02999899999998</v>
      </c>
      <c r="L155">
        <v>338.163116</v>
      </c>
      <c r="M155">
        <v>32.831691999999997</v>
      </c>
      <c r="P155" s="71">
        <v>44785</v>
      </c>
      <c r="Q155">
        <f t="shared" si="23"/>
        <v>2.0914096479349352E-2</v>
      </c>
      <c r="R155">
        <f t="shared" si="23"/>
        <v>2.1425581929072134E-2</v>
      </c>
      <c r="S155">
        <f t="shared" si="24"/>
        <v>2.0691154868395692E-2</v>
      </c>
      <c r="T155">
        <f t="shared" si="25"/>
        <v>1.7344896597731807E-2</v>
      </c>
      <c r="U155">
        <f t="shared" si="26"/>
        <v>2.6262626262626241E-2</v>
      </c>
      <c r="V155">
        <f t="shared" si="27"/>
        <v>2.1256039331917536E-2</v>
      </c>
      <c r="W155">
        <f t="shared" si="28"/>
        <v>1.7077798861480219E-2</v>
      </c>
      <c r="X155">
        <f t="shared" si="29"/>
        <v>4.2748909972029119E-2</v>
      </c>
      <c r="Y155">
        <f t="shared" si="30"/>
        <v>1.703731334078365E-2</v>
      </c>
      <c r="Z155">
        <f t="shared" si="31"/>
        <v>4.6750143970447175E-2</v>
      </c>
      <c r="AA155">
        <f t="shared" si="32"/>
        <v>6.0852153644112101E-3</v>
      </c>
      <c r="AB155">
        <f t="shared" si="33"/>
        <v>1.256580914503647E-2</v>
      </c>
    </row>
    <row r="156" spans="1:28">
      <c r="A156" s="71">
        <v>44788</v>
      </c>
      <c r="B156">
        <v>13128.049805000001</v>
      </c>
      <c r="C156" s="105">
        <v>171.94210799999999</v>
      </c>
      <c r="D156" s="105">
        <v>143.179993</v>
      </c>
      <c r="E156" s="105">
        <v>15.33</v>
      </c>
      <c r="F156" s="105">
        <v>9.93</v>
      </c>
      <c r="G156" s="105">
        <v>30.540001</v>
      </c>
      <c r="H156">
        <v>10.71</v>
      </c>
      <c r="I156">
        <v>190.13046299999999</v>
      </c>
      <c r="J156">
        <v>289.45880099999999</v>
      </c>
      <c r="K156">
        <v>309.32000699999998</v>
      </c>
      <c r="L156">
        <v>340.10327100000001</v>
      </c>
      <c r="M156">
        <v>32.594807000000003</v>
      </c>
      <c r="P156" s="71">
        <v>44788</v>
      </c>
      <c r="Q156">
        <f t="shared" si="23"/>
        <v>6.1974549565917535E-3</v>
      </c>
      <c r="R156">
        <f t="shared" si="23"/>
        <v>6.3335671603096041E-3</v>
      </c>
      <c r="S156">
        <f t="shared" si="24"/>
        <v>-2.5775687374942633E-3</v>
      </c>
      <c r="T156">
        <f t="shared" si="25"/>
        <v>5.2459016393442666E-3</v>
      </c>
      <c r="U156">
        <f t="shared" si="26"/>
        <v>-2.2637795275590594E-2</v>
      </c>
      <c r="V156">
        <f t="shared" si="27"/>
        <v>-3.6896816048464703E-2</v>
      </c>
      <c r="W156">
        <f t="shared" si="28"/>
        <v>-9.3283582089550242E-4</v>
      </c>
      <c r="X156">
        <f t="shared" si="29"/>
        <v>1.7264628889706854E-2</v>
      </c>
      <c r="Y156">
        <f t="shared" si="30"/>
        <v>5.3440722372541877E-3</v>
      </c>
      <c r="Z156">
        <f t="shared" si="31"/>
        <v>3.0963597076837643E-2</v>
      </c>
      <c r="AA156">
        <f t="shared" si="32"/>
        <v>5.7373347600688787E-3</v>
      </c>
      <c r="AB156">
        <f t="shared" si="33"/>
        <v>-7.2151322569666476E-3</v>
      </c>
    </row>
    <row r="157" spans="1:28">
      <c r="A157" s="71">
        <v>44789</v>
      </c>
      <c r="B157">
        <v>13102.549805000001</v>
      </c>
      <c r="C157" s="105">
        <v>171.783264</v>
      </c>
      <c r="D157" s="105">
        <v>144.779999</v>
      </c>
      <c r="E157" s="105">
        <v>15.5</v>
      </c>
      <c r="F157" s="105">
        <v>9.99</v>
      </c>
      <c r="G157" s="105">
        <v>34.130001</v>
      </c>
      <c r="H157">
        <v>11.19</v>
      </c>
      <c r="I157">
        <v>188.601944</v>
      </c>
      <c r="J157">
        <v>288.70916699999998</v>
      </c>
      <c r="K157">
        <v>306.56332400000002</v>
      </c>
      <c r="L157">
        <v>339.26220699999999</v>
      </c>
      <c r="M157">
        <v>32.68956</v>
      </c>
      <c r="P157" s="71">
        <v>44789</v>
      </c>
      <c r="Q157">
        <f t="shared" si="23"/>
        <v>-1.9424057936075143E-3</v>
      </c>
      <c r="R157">
        <f t="shared" si="23"/>
        <v>-9.2382256939636787E-4</v>
      </c>
      <c r="S157">
        <f t="shared" si="24"/>
        <v>1.1174787527751922E-2</v>
      </c>
      <c r="T157">
        <f t="shared" si="25"/>
        <v>1.1089367253750811E-2</v>
      </c>
      <c r="U157">
        <f t="shared" si="26"/>
        <v>6.0422960725076032E-3</v>
      </c>
      <c r="V157">
        <f t="shared" si="27"/>
        <v>0.11755074926159956</v>
      </c>
      <c r="W157">
        <f t="shared" si="28"/>
        <v>4.4817927170868216E-2</v>
      </c>
      <c r="X157">
        <f t="shared" si="29"/>
        <v>-8.0393166664722675E-3</v>
      </c>
      <c r="Y157">
        <f t="shared" si="30"/>
        <v>-2.5897778799961746E-3</v>
      </c>
      <c r="Z157">
        <f t="shared" si="31"/>
        <v>-8.9120746722340296E-3</v>
      </c>
      <c r="AA157">
        <f t="shared" si="32"/>
        <v>-2.4729665125744031E-3</v>
      </c>
      <c r="AB157">
        <f t="shared" si="33"/>
        <v>2.9069968108722715E-3</v>
      </c>
    </row>
    <row r="158" spans="1:28">
      <c r="A158" s="71">
        <v>44790</v>
      </c>
      <c r="B158">
        <v>12938.120117</v>
      </c>
      <c r="C158" s="105">
        <v>173.29229699999999</v>
      </c>
      <c r="D158" s="105">
        <v>142.10000600000001</v>
      </c>
      <c r="E158" s="105">
        <v>14.96</v>
      </c>
      <c r="F158" s="105">
        <v>8.83</v>
      </c>
      <c r="G158" s="105">
        <v>32.099997999999999</v>
      </c>
      <c r="H158">
        <v>10.56</v>
      </c>
      <c r="I158">
        <v>183.167404</v>
      </c>
      <c r="J158">
        <v>287.94812000000002</v>
      </c>
      <c r="K158">
        <v>303.99667399999998</v>
      </c>
      <c r="L158">
        <v>338.08660900000001</v>
      </c>
      <c r="M158">
        <v>32.509529000000001</v>
      </c>
      <c r="P158" s="71">
        <v>44790</v>
      </c>
      <c r="Q158">
        <f t="shared" si="23"/>
        <v>-1.2549441936656707E-2</v>
      </c>
      <c r="R158">
        <f t="shared" si="23"/>
        <v>8.7845169829814627E-3</v>
      </c>
      <c r="S158">
        <f t="shared" si="24"/>
        <v>-1.8510795817867052E-2</v>
      </c>
      <c r="T158">
        <f t="shared" si="25"/>
        <v>-3.4838709677419297E-2</v>
      </c>
      <c r="U158">
        <f t="shared" si="26"/>
        <v>-0.11611611611611612</v>
      </c>
      <c r="V158">
        <f t="shared" si="27"/>
        <v>-5.9478550850320826E-2</v>
      </c>
      <c r="W158">
        <f t="shared" si="28"/>
        <v>-5.6300268096514658E-2</v>
      </c>
      <c r="X158">
        <f t="shared" si="29"/>
        <v>-2.8814867358949378E-2</v>
      </c>
      <c r="Y158">
        <f t="shared" si="30"/>
        <v>-2.6360333754139589E-3</v>
      </c>
      <c r="Z158">
        <f t="shared" si="31"/>
        <v>-8.3723322363246488E-3</v>
      </c>
      <c r="AA158">
        <f t="shared" si="32"/>
        <v>-3.4651605034214127E-3</v>
      </c>
      <c r="AB158">
        <f t="shared" si="33"/>
        <v>-5.5072934600526773E-3</v>
      </c>
    </row>
    <row r="159" spans="1:28">
      <c r="A159" s="71">
        <v>44791</v>
      </c>
      <c r="B159">
        <v>12965.339844</v>
      </c>
      <c r="C159" s="105">
        <v>172.895172</v>
      </c>
      <c r="D159" s="105">
        <v>142.300003</v>
      </c>
      <c r="E159" s="105">
        <v>14.84</v>
      </c>
      <c r="F159" s="105">
        <v>9.1</v>
      </c>
      <c r="G159" s="105">
        <v>30.98</v>
      </c>
      <c r="H159">
        <v>10.45</v>
      </c>
      <c r="I159">
        <v>187.543015</v>
      </c>
      <c r="J159">
        <v>286.81140099999999</v>
      </c>
      <c r="K159">
        <v>302.86999500000002</v>
      </c>
      <c r="L159">
        <v>338.83209199999999</v>
      </c>
      <c r="M159">
        <v>33.381252000000003</v>
      </c>
      <c r="P159" s="71">
        <v>44791</v>
      </c>
      <c r="Q159">
        <f t="shared" si="23"/>
        <v>2.1038394105055819E-3</v>
      </c>
      <c r="R159">
        <f t="shared" si="23"/>
        <v>-2.2916483125616856E-3</v>
      </c>
      <c r="S159">
        <f t="shared" si="24"/>
        <v>1.4074383642179171E-3</v>
      </c>
      <c r="T159">
        <f t="shared" si="25"/>
        <v>-8.0213903743316176E-3</v>
      </c>
      <c r="U159">
        <f t="shared" si="26"/>
        <v>3.057757644394106E-2</v>
      </c>
      <c r="V159">
        <f t="shared" si="27"/>
        <v>-3.4890905600679444E-2</v>
      </c>
      <c r="W159">
        <f t="shared" si="28"/>
        <v>-1.0416666666666781E-2</v>
      </c>
      <c r="X159">
        <f t="shared" si="29"/>
        <v>2.3888589915266756E-2</v>
      </c>
      <c r="Y159">
        <f t="shared" si="30"/>
        <v>-3.9476520978849513E-3</v>
      </c>
      <c r="Z159">
        <f t="shared" si="31"/>
        <v>-3.7062214700413708E-3</v>
      </c>
      <c r="AA159">
        <f t="shared" si="32"/>
        <v>2.2050059959635338E-3</v>
      </c>
      <c r="AB159">
        <f t="shared" si="33"/>
        <v>2.681438417640572E-2</v>
      </c>
    </row>
    <row r="160" spans="1:28">
      <c r="A160" s="71">
        <v>44792</v>
      </c>
      <c r="B160">
        <v>12705.219727</v>
      </c>
      <c r="C160" s="105">
        <v>170.28413399999999</v>
      </c>
      <c r="D160" s="105">
        <v>138.229996</v>
      </c>
      <c r="E160" s="105">
        <v>14.17</v>
      </c>
      <c r="F160" s="105">
        <v>8.16</v>
      </c>
      <c r="G160" s="105">
        <v>28.48</v>
      </c>
      <c r="H160">
        <v>9.8699999999999992</v>
      </c>
      <c r="I160">
        <v>178.312241</v>
      </c>
      <c r="J160">
        <v>282.83795199999997</v>
      </c>
      <c r="K160">
        <v>296.66665599999999</v>
      </c>
      <c r="L160">
        <v>333.81445300000001</v>
      </c>
      <c r="M160">
        <v>32.433720000000001</v>
      </c>
      <c r="P160" s="71">
        <v>44792</v>
      </c>
      <c r="Q160">
        <f t="shared" si="23"/>
        <v>-2.0062730335632255E-2</v>
      </c>
      <c r="R160">
        <f t="shared" si="23"/>
        <v>-1.5101856054141336E-2</v>
      </c>
      <c r="S160">
        <f t="shared" si="24"/>
        <v>-2.8601594618378214E-2</v>
      </c>
      <c r="T160">
        <f t="shared" si="25"/>
        <v>-4.5148247978436654E-2</v>
      </c>
      <c r="U160">
        <f t="shared" si="26"/>
        <v>-0.10329670329670325</v>
      </c>
      <c r="V160">
        <f t="shared" si="27"/>
        <v>-8.0697224015493868E-2</v>
      </c>
      <c r="W160">
        <f t="shared" si="28"/>
        <v>-5.5502392344497616E-2</v>
      </c>
      <c r="X160">
        <f t="shared" si="29"/>
        <v>-4.9219503056405468E-2</v>
      </c>
      <c r="Y160">
        <f t="shared" si="30"/>
        <v>-1.3853873960889081E-2</v>
      </c>
      <c r="Z160">
        <f t="shared" si="31"/>
        <v>-2.0481853938684246E-2</v>
      </c>
      <c r="AA160">
        <f t="shared" si="32"/>
        <v>-1.4808629756357241E-2</v>
      </c>
      <c r="AB160">
        <f t="shared" si="33"/>
        <v>-2.8385154637099962E-2</v>
      </c>
    </row>
    <row r="161" spans="1:28">
      <c r="A161" s="71">
        <v>44795</v>
      </c>
      <c r="B161">
        <v>12381.570313</v>
      </c>
      <c r="C161" s="105">
        <v>166.36260999999999</v>
      </c>
      <c r="D161" s="105">
        <v>133.220001</v>
      </c>
      <c r="E161" s="105">
        <v>13.71</v>
      </c>
      <c r="F161" s="105">
        <v>8.0500000000000007</v>
      </c>
      <c r="G161" s="105">
        <v>27.32</v>
      </c>
      <c r="H161">
        <v>9.39</v>
      </c>
      <c r="I161">
        <v>170.170334</v>
      </c>
      <c r="J161">
        <v>274.53518700000001</v>
      </c>
      <c r="K161">
        <v>289.91332999999997</v>
      </c>
      <c r="L161">
        <v>327.26754799999998</v>
      </c>
      <c r="M161">
        <v>31.656756999999999</v>
      </c>
      <c r="P161" s="71">
        <v>44795</v>
      </c>
      <c r="Q161">
        <f t="shared" si="23"/>
        <v>-2.5473736067091281E-2</v>
      </c>
      <c r="R161">
        <f t="shared" si="23"/>
        <v>-2.3029297609136065E-2</v>
      </c>
      <c r="S161">
        <f t="shared" si="24"/>
        <v>-3.6243906134526716E-2</v>
      </c>
      <c r="T161">
        <f t="shared" si="25"/>
        <v>-3.2462949894142487E-2</v>
      </c>
      <c r="U161">
        <f t="shared" si="26"/>
        <v>-1.3480392156862675E-2</v>
      </c>
      <c r="V161">
        <f t="shared" si="27"/>
        <v>-4.0730337078651688E-2</v>
      </c>
      <c r="W161">
        <f t="shared" si="28"/>
        <v>-4.863221884498467E-2</v>
      </c>
      <c r="X161">
        <f t="shared" si="29"/>
        <v>-4.5660953809671445E-2</v>
      </c>
      <c r="Y161">
        <f t="shared" si="30"/>
        <v>-2.9355201242582771E-2</v>
      </c>
      <c r="Z161">
        <f t="shared" si="31"/>
        <v>-2.276402104320081E-2</v>
      </c>
      <c r="AA161">
        <f t="shared" si="32"/>
        <v>-1.9612407255476257E-2</v>
      </c>
      <c r="AB161">
        <f t="shared" si="33"/>
        <v>-2.3955408136963691E-2</v>
      </c>
    </row>
    <row r="162" spans="1:28">
      <c r="A162" s="71">
        <v>44796</v>
      </c>
      <c r="B162">
        <v>12381.299805000001</v>
      </c>
      <c r="C162" s="105">
        <v>166.02505500000001</v>
      </c>
      <c r="D162" s="105">
        <v>133.61999499999999</v>
      </c>
      <c r="E162" s="105">
        <v>13.82</v>
      </c>
      <c r="F162" s="105">
        <v>7.84</v>
      </c>
      <c r="G162" s="105">
        <v>27.07</v>
      </c>
      <c r="H162">
        <v>9.5399999999999991</v>
      </c>
      <c r="I162">
        <v>171.63887</v>
      </c>
      <c r="J162">
        <v>273.24035600000002</v>
      </c>
      <c r="K162">
        <v>296.45333900000003</v>
      </c>
      <c r="L162">
        <v>325.12667800000003</v>
      </c>
      <c r="M162">
        <v>31.647285</v>
      </c>
      <c r="P162" s="71">
        <v>44796</v>
      </c>
      <c r="Q162">
        <f t="shared" si="23"/>
        <v>-2.1847632663814017E-5</v>
      </c>
      <c r="R162">
        <f t="shared" si="23"/>
        <v>-2.0290316435885476E-3</v>
      </c>
      <c r="S162">
        <f t="shared" si="24"/>
        <v>3.0025071085233849E-3</v>
      </c>
      <c r="T162">
        <f t="shared" si="25"/>
        <v>8.0233406272793156E-3</v>
      </c>
      <c r="U162">
        <f t="shared" si="26"/>
        <v>-2.6086956521739233E-2</v>
      </c>
      <c r="V162">
        <f t="shared" si="27"/>
        <v>-9.1508052708638363E-3</v>
      </c>
      <c r="W162">
        <f t="shared" si="28"/>
        <v>1.5974440894568537E-2</v>
      </c>
      <c r="X162">
        <f t="shared" si="29"/>
        <v>8.62980030350061E-3</v>
      </c>
      <c r="Y162">
        <f t="shared" si="30"/>
        <v>-4.7164482416601405E-3</v>
      </c>
      <c r="Z162">
        <f t="shared" si="31"/>
        <v>2.2558497051515553E-2</v>
      </c>
      <c r="AA162">
        <f t="shared" si="32"/>
        <v>-6.5416507474793991E-3</v>
      </c>
      <c r="AB162">
        <f t="shared" si="33"/>
        <v>-2.9920942312564784E-4</v>
      </c>
    </row>
    <row r="163" spans="1:28">
      <c r="A163" s="71">
        <v>44797</v>
      </c>
      <c r="B163">
        <v>12431.530273</v>
      </c>
      <c r="C163" s="105">
        <v>166.322891</v>
      </c>
      <c r="D163" s="105">
        <v>133.800003</v>
      </c>
      <c r="E163" s="105">
        <v>13.99</v>
      </c>
      <c r="F163" s="105">
        <v>9.51</v>
      </c>
      <c r="G163" s="105">
        <v>27.049999</v>
      </c>
      <c r="H163">
        <v>10.050000000000001</v>
      </c>
      <c r="I163">
        <v>172.048462</v>
      </c>
      <c r="J163">
        <v>272.59787</v>
      </c>
      <c r="K163">
        <v>297.09667999999999</v>
      </c>
      <c r="L163">
        <v>326.808807</v>
      </c>
      <c r="M163">
        <v>31.47673</v>
      </c>
      <c r="P163" s="71">
        <v>44797</v>
      </c>
      <c r="Q163">
        <f t="shared" si="23"/>
        <v>4.0569624184138512E-3</v>
      </c>
      <c r="R163">
        <f t="shared" si="23"/>
        <v>1.7939220077354563E-3</v>
      </c>
      <c r="S163">
        <f t="shared" si="24"/>
        <v>1.3471636486741005E-3</v>
      </c>
      <c r="T163">
        <f t="shared" si="25"/>
        <v>1.2301013024602021E-2</v>
      </c>
      <c r="U163">
        <f t="shared" si="26"/>
        <v>0.21301020408163265</v>
      </c>
      <c r="V163">
        <f t="shared" si="27"/>
        <v>-7.3886220908757306E-4</v>
      </c>
      <c r="W163">
        <f t="shared" si="28"/>
        <v>5.3459119496855514E-2</v>
      </c>
      <c r="X163">
        <f t="shared" si="29"/>
        <v>2.3863592203794137E-3</v>
      </c>
      <c r="Y163">
        <f t="shared" si="30"/>
        <v>-2.3513583769449466E-3</v>
      </c>
      <c r="Z163">
        <f t="shared" si="31"/>
        <v>2.1701256668927717E-3</v>
      </c>
      <c r="AA163">
        <f t="shared" si="32"/>
        <v>5.1737649163320111E-3</v>
      </c>
      <c r="AB163">
        <f t="shared" si="33"/>
        <v>-5.3892458705383488E-3</v>
      </c>
    </row>
    <row r="164" spans="1:28">
      <c r="A164" s="71">
        <v>44798</v>
      </c>
      <c r="B164">
        <v>12639.269531</v>
      </c>
      <c r="C164" s="105">
        <v>168.80487099999999</v>
      </c>
      <c r="D164" s="105">
        <v>137.279999</v>
      </c>
      <c r="E164" s="105">
        <v>14.42</v>
      </c>
      <c r="F164" s="105">
        <v>9.5399999999999991</v>
      </c>
      <c r="G164" s="105">
        <v>27.450001</v>
      </c>
      <c r="H164">
        <v>10.54</v>
      </c>
      <c r="I164">
        <v>178.95156900000001</v>
      </c>
      <c r="J164">
        <v>275.62246699999997</v>
      </c>
      <c r="K164">
        <v>296.07000699999998</v>
      </c>
      <c r="L164">
        <v>331.15741000000003</v>
      </c>
      <c r="M164">
        <v>32.661136999999997</v>
      </c>
      <c r="P164" s="71">
        <v>44798</v>
      </c>
      <c r="Q164">
        <f t="shared" si="23"/>
        <v>1.6710674666592561E-2</v>
      </c>
      <c r="R164">
        <f t="shared" si="23"/>
        <v>1.4922660284927305E-2</v>
      </c>
      <c r="S164">
        <f t="shared" si="24"/>
        <v>2.6008938131339202E-2</v>
      </c>
      <c r="T164">
        <f t="shared" si="25"/>
        <v>3.0736240171551087E-2</v>
      </c>
      <c r="U164">
        <f t="shared" si="26"/>
        <v>3.1545741324920462E-3</v>
      </c>
      <c r="V164">
        <f t="shared" si="27"/>
        <v>1.4787505167745131E-2</v>
      </c>
      <c r="W164">
        <f t="shared" si="28"/>
        <v>4.8756218905472479E-2</v>
      </c>
      <c r="X164">
        <f t="shared" si="29"/>
        <v>4.0123038123990935E-2</v>
      </c>
      <c r="Y164">
        <f t="shared" si="30"/>
        <v>1.1095453533807772E-2</v>
      </c>
      <c r="Z164">
        <f t="shared" si="31"/>
        <v>-3.4556865462112086E-3</v>
      </c>
      <c r="AA164">
        <f t="shared" si="32"/>
        <v>1.3306260133926029E-2</v>
      </c>
      <c r="AB164">
        <f t="shared" si="33"/>
        <v>3.7628019174799819E-2</v>
      </c>
    </row>
    <row r="165" spans="1:28">
      <c r="A165" s="71">
        <v>44799</v>
      </c>
      <c r="B165">
        <v>12141.709961</v>
      </c>
      <c r="C165" s="105">
        <v>162.44103999999999</v>
      </c>
      <c r="D165" s="105">
        <v>130.75</v>
      </c>
      <c r="E165" s="105">
        <v>13.74</v>
      </c>
      <c r="F165" s="105">
        <v>12.03</v>
      </c>
      <c r="G165" s="105">
        <v>26.110001</v>
      </c>
      <c r="H165">
        <v>9.9700000000000006</v>
      </c>
      <c r="I165">
        <v>162.43803399999999</v>
      </c>
      <c r="J165">
        <v>264.98700000000002</v>
      </c>
      <c r="K165">
        <v>288.08999599999999</v>
      </c>
      <c r="L165">
        <v>321.51394699999997</v>
      </c>
      <c r="M165">
        <v>29.742760000000001</v>
      </c>
      <c r="P165" s="71">
        <v>44799</v>
      </c>
      <c r="Q165">
        <f t="shared" si="23"/>
        <v>-3.9366165012910619E-2</v>
      </c>
      <c r="R165">
        <f t="shared" si="23"/>
        <v>-3.7699332740226466E-2</v>
      </c>
      <c r="S165">
        <f t="shared" si="24"/>
        <v>-4.7567009379130339E-2</v>
      </c>
      <c r="T165">
        <f t="shared" si="25"/>
        <v>-4.7156726768377233E-2</v>
      </c>
      <c r="U165">
        <f t="shared" si="26"/>
        <v>0.26100628930817615</v>
      </c>
      <c r="V165">
        <f t="shared" si="27"/>
        <v>-4.8816027365536335E-2</v>
      </c>
      <c r="W165">
        <f t="shared" si="28"/>
        <v>-5.4079696394686773E-2</v>
      </c>
      <c r="X165">
        <f t="shared" si="29"/>
        <v>-9.2279352968400175E-2</v>
      </c>
      <c r="Y165">
        <f t="shared" si="30"/>
        <v>-3.8587082960838417E-2</v>
      </c>
      <c r="Z165">
        <f t="shared" si="31"/>
        <v>-2.6953121935110406E-2</v>
      </c>
      <c r="AA165">
        <f t="shared" si="32"/>
        <v>-2.9120480800958231E-2</v>
      </c>
      <c r="AB165">
        <f t="shared" si="33"/>
        <v>-8.9353196736537258E-2</v>
      </c>
    </row>
    <row r="166" spans="1:28">
      <c r="A166" s="71">
        <v>44802</v>
      </c>
      <c r="B166">
        <v>12017.669921999999</v>
      </c>
      <c r="C166" s="105">
        <v>160.21722399999999</v>
      </c>
      <c r="D166" s="105">
        <v>129.78999300000001</v>
      </c>
      <c r="E166" s="105">
        <v>13.51</v>
      </c>
      <c r="F166" s="105">
        <v>10.33</v>
      </c>
      <c r="G166" s="105">
        <v>26.23</v>
      </c>
      <c r="H166">
        <v>9.83</v>
      </c>
      <c r="I166">
        <v>157.85261499999999</v>
      </c>
      <c r="J166">
        <v>262.16009500000001</v>
      </c>
      <c r="K166">
        <v>284.82000699999998</v>
      </c>
      <c r="L166">
        <v>319.14367700000003</v>
      </c>
      <c r="M166">
        <v>29.875412000000001</v>
      </c>
      <c r="P166" s="71">
        <v>44802</v>
      </c>
      <c r="Q166">
        <f t="shared" si="23"/>
        <v>-1.0216027182203035E-2</v>
      </c>
      <c r="R166">
        <f t="shared" si="23"/>
        <v>-1.3689988687587813E-2</v>
      </c>
      <c r="S166">
        <f t="shared" si="24"/>
        <v>-7.3423097514339602E-3</v>
      </c>
      <c r="T166">
        <f t="shared" si="25"/>
        <v>-1.6739446870451268E-2</v>
      </c>
      <c r="U166">
        <f t="shared" si="26"/>
        <v>-0.141313383208645</v>
      </c>
      <c r="V166">
        <f t="shared" si="27"/>
        <v>4.5959017772538562E-3</v>
      </c>
      <c r="W166">
        <f t="shared" si="28"/>
        <v>-1.4042126379137468E-2</v>
      </c>
      <c r="X166">
        <f t="shared" si="29"/>
        <v>-2.8228727515872312E-2</v>
      </c>
      <c r="Y166">
        <f t="shared" si="30"/>
        <v>-1.0668089377969524E-2</v>
      </c>
      <c r="Z166">
        <f t="shared" si="31"/>
        <v>-1.135058157312762E-2</v>
      </c>
      <c r="AA166">
        <f t="shared" si="32"/>
        <v>-7.3722151779622436E-3</v>
      </c>
      <c r="AB166">
        <f t="shared" si="33"/>
        <v>4.4599761420930743E-3</v>
      </c>
    </row>
    <row r="167" spans="1:28">
      <c r="A167" s="71">
        <v>44803</v>
      </c>
      <c r="B167">
        <v>11883.139648</v>
      </c>
      <c r="C167" s="105">
        <v>157.76499899999999</v>
      </c>
      <c r="D167" s="105">
        <v>128.729996</v>
      </c>
      <c r="E167" s="105">
        <v>13.33</v>
      </c>
      <c r="F167" s="105">
        <v>10.38</v>
      </c>
      <c r="G167" s="105">
        <v>26.4</v>
      </c>
      <c r="H167">
        <v>9.77</v>
      </c>
      <c r="I167">
        <v>154.52593999999999</v>
      </c>
      <c r="J167">
        <v>259.92623900000001</v>
      </c>
      <c r="K167">
        <v>277.70001200000002</v>
      </c>
      <c r="L167">
        <v>318.86651599999999</v>
      </c>
      <c r="M167">
        <v>29.467977999999999</v>
      </c>
      <c r="P167" s="71">
        <v>44803</v>
      </c>
      <c r="Q167">
        <f t="shared" si="23"/>
        <v>-1.1194372525885624E-2</v>
      </c>
      <c r="R167">
        <f t="shared" si="23"/>
        <v>-1.5305626566092537E-2</v>
      </c>
      <c r="S167">
        <f t="shared" si="24"/>
        <v>-8.1670163893144652E-3</v>
      </c>
      <c r="T167">
        <f t="shared" si="25"/>
        <v>-1.3323464100666153E-2</v>
      </c>
      <c r="U167">
        <f t="shared" si="26"/>
        <v>4.8402710551791591E-3</v>
      </c>
      <c r="V167">
        <f t="shared" si="27"/>
        <v>6.4811284788409513E-3</v>
      </c>
      <c r="W167">
        <f t="shared" si="28"/>
        <v>-6.1037639877925222E-3</v>
      </c>
      <c r="X167">
        <f t="shared" si="29"/>
        <v>-2.1074563763166007E-2</v>
      </c>
      <c r="Y167">
        <f t="shared" si="30"/>
        <v>-8.520961208836924E-3</v>
      </c>
      <c r="Z167">
        <f t="shared" si="31"/>
        <v>-2.499822633597492E-2</v>
      </c>
      <c r="AA167">
        <f t="shared" si="32"/>
        <v>-8.6845211099085965E-4</v>
      </c>
      <c r="AB167">
        <f t="shared" si="33"/>
        <v>-1.3637770083304693E-2</v>
      </c>
    </row>
    <row r="168" spans="1:28">
      <c r="A168" s="71">
        <v>44804</v>
      </c>
      <c r="B168">
        <v>11816.200194999999</v>
      </c>
      <c r="C168" s="105">
        <v>156.08717300000001</v>
      </c>
      <c r="D168" s="105">
        <v>126.769997</v>
      </c>
      <c r="E168" s="105">
        <v>12.99</v>
      </c>
      <c r="F168" s="105">
        <v>10.029999999999999</v>
      </c>
      <c r="G168" s="105">
        <v>26.1</v>
      </c>
      <c r="H168">
        <v>9.4600000000000009</v>
      </c>
      <c r="I168">
        <v>150.789658</v>
      </c>
      <c r="J168">
        <v>258.44360399999999</v>
      </c>
      <c r="K168">
        <v>275.60998499999999</v>
      </c>
      <c r="L168">
        <v>320.34945699999997</v>
      </c>
      <c r="M168">
        <v>27.203398</v>
      </c>
      <c r="P168" s="71">
        <v>44804</v>
      </c>
      <c r="Q168">
        <f t="shared" si="23"/>
        <v>-5.6331453624940912E-3</v>
      </c>
      <c r="R168">
        <f t="shared" si="23"/>
        <v>-1.0634969800874413E-2</v>
      </c>
      <c r="S168">
        <f t="shared" si="24"/>
        <v>-1.5225658827799516E-2</v>
      </c>
      <c r="T168">
        <f t="shared" si="25"/>
        <v>-2.5506376594148526E-2</v>
      </c>
      <c r="U168">
        <f t="shared" si="26"/>
        <v>-3.3718689788054083E-2</v>
      </c>
      <c r="V168">
        <f t="shared" si="27"/>
        <v>-1.1363636363636256E-2</v>
      </c>
      <c r="W168">
        <f t="shared" si="28"/>
        <v>-3.1729785056294653E-2</v>
      </c>
      <c r="X168">
        <f t="shared" si="29"/>
        <v>-2.4178995448919376E-2</v>
      </c>
      <c r="Y168">
        <f t="shared" si="30"/>
        <v>-5.7040605277253907E-3</v>
      </c>
      <c r="Z168">
        <f t="shared" si="31"/>
        <v>-7.5262042120474246E-3</v>
      </c>
      <c r="AA168">
        <f t="shared" si="32"/>
        <v>4.6506639160569076E-3</v>
      </c>
      <c r="AB168">
        <f t="shared" si="33"/>
        <v>-7.6848842496081635E-2</v>
      </c>
    </row>
    <row r="169" spans="1:28">
      <c r="A169" s="71">
        <v>44805</v>
      </c>
      <c r="B169">
        <v>11785.129883</v>
      </c>
      <c r="C169" s="105">
        <v>156.82186899999999</v>
      </c>
      <c r="D169" s="105">
        <v>127.82</v>
      </c>
      <c r="E169" s="105">
        <v>12.93</v>
      </c>
      <c r="F169" s="105">
        <v>9.8699999999999992</v>
      </c>
      <c r="G169" s="105">
        <v>25.83</v>
      </c>
      <c r="H169">
        <v>9.35</v>
      </c>
      <c r="I169">
        <v>139.23118600000001</v>
      </c>
      <c r="J169">
        <v>257.38595600000002</v>
      </c>
      <c r="K169">
        <v>277.16000400000001</v>
      </c>
      <c r="L169">
        <v>321.14874300000002</v>
      </c>
      <c r="M169">
        <v>26.691735999999999</v>
      </c>
      <c r="P169" s="71">
        <v>44805</v>
      </c>
      <c r="Q169">
        <f t="shared" si="23"/>
        <v>-2.6294672980529872E-3</v>
      </c>
      <c r="R169">
        <f t="shared" si="23"/>
        <v>4.7069594885928608E-3</v>
      </c>
      <c r="S169">
        <f t="shared" si="24"/>
        <v>8.2827405920029296E-3</v>
      </c>
      <c r="T169">
        <f t="shared" si="25"/>
        <v>-4.6189376443418395E-3</v>
      </c>
      <c r="U169">
        <f t="shared" si="26"/>
        <v>-1.595214356929214E-2</v>
      </c>
      <c r="V169">
        <f t="shared" si="27"/>
        <v>-1.0344827586207016E-2</v>
      </c>
      <c r="W169">
        <f t="shared" si="28"/>
        <v>-1.1627906976744313E-2</v>
      </c>
      <c r="X169">
        <f t="shared" si="29"/>
        <v>-7.6652949236080861E-2</v>
      </c>
      <c r="Y169">
        <f t="shared" si="30"/>
        <v>-4.0923744431298516E-3</v>
      </c>
      <c r="Z169">
        <f t="shared" si="31"/>
        <v>5.6239580724915328E-3</v>
      </c>
      <c r="AA169">
        <f t="shared" si="32"/>
        <v>2.4950440293708752E-3</v>
      </c>
      <c r="AB169">
        <f t="shared" si="33"/>
        <v>-1.8808753230019324E-2</v>
      </c>
    </row>
    <row r="170" spans="1:28">
      <c r="A170" s="71">
        <v>44806</v>
      </c>
      <c r="B170">
        <v>11630.860352</v>
      </c>
      <c r="C170" s="105">
        <v>154.687332</v>
      </c>
      <c r="D170" s="105">
        <v>127.510002</v>
      </c>
      <c r="E170" s="105">
        <v>12.99</v>
      </c>
      <c r="F170" s="105">
        <v>9.3699999999999992</v>
      </c>
      <c r="G170" s="105">
        <v>26</v>
      </c>
      <c r="H170">
        <v>9.3699999999999992</v>
      </c>
      <c r="I170">
        <v>136.33406099999999</v>
      </c>
      <c r="J170">
        <v>253.096237</v>
      </c>
      <c r="K170">
        <v>270.209991</v>
      </c>
      <c r="L170">
        <v>319.203552</v>
      </c>
      <c r="M170">
        <v>26.189547000000001</v>
      </c>
      <c r="P170" s="71">
        <v>44806</v>
      </c>
      <c r="Q170">
        <f t="shared" si="23"/>
        <v>-1.3090185049426826E-2</v>
      </c>
      <c r="R170">
        <f t="shared" si="23"/>
        <v>-1.3611220256531917E-2</v>
      </c>
      <c r="S170">
        <f t="shared" si="24"/>
        <v>-2.4252699108120259E-3</v>
      </c>
      <c r="T170">
        <f t="shared" si="25"/>
        <v>4.6403712296984147E-3</v>
      </c>
      <c r="U170">
        <f t="shared" si="26"/>
        <v>-5.0658561296859174E-2</v>
      </c>
      <c r="V170">
        <f t="shared" si="27"/>
        <v>6.5814943863725019E-3</v>
      </c>
      <c r="W170">
        <f t="shared" si="28"/>
        <v>2.1390374331550347E-3</v>
      </c>
      <c r="X170">
        <f t="shared" si="29"/>
        <v>-2.0808017824397593E-2</v>
      </c>
      <c r="Y170">
        <f t="shared" si="30"/>
        <v>-1.6666484320535416E-2</v>
      </c>
      <c r="Z170">
        <f t="shared" si="31"/>
        <v>-2.5075815051583027E-2</v>
      </c>
      <c r="AA170">
        <f t="shared" si="32"/>
        <v>-6.056978401438185E-3</v>
      </c>
      <c r="AB170">
        <f t="shared" si="33"/>
        <v>-1.8814400082482377E-2</v>
      </c>
    </row>
    <row r="171" spans="1:28">
      <c r="A171" s="71">
        <v>44810</v>
      </c>
      <c r="B171">
        <v>11544.910156</v>
      </c>
      <c r="C171" s="105">
        <v>153.41656499999999</v>
      </c>
      <c r="D171" s="105">
        <v>126.110001</v>
      </c>
      <c r="E171" s="105">
        <v>13.22</v>
      </c>
      <c r="F171" s="105">
        <v>9.2100000000000009</v>
      </c>
      <c r="G171" s="105">
        <v>25.34</v>
      </c>
      <c r="H171">
        <v>9.44</v>
      </c>
      <c r="I171">
        <v>134.515884</v>
      </c>
      <c r="J171">
        <v>250.31875600000001</v>
      </c>
      <c r="K171">
        <v>274.42001299999998</v>
      </c>
      <c r="L171">
        <v>314.39831500000003</v>
      </c>
      <c r="M171">
        <v>25.895817000000001</v>
      </c>
      <c r="P171" s="71">
        <v>44810</v>
      </c>
      <c r="Q171">
        <f t="shared" si="23"/>
        <v>-7.3898399085515713E-3</v>
      </c>
      <c r="R171">
        <f t="shared" si="23"/>
        <v>-8.2150683160015104E-3</v>
      </c>
      <c r="S171">
        <f t="shared" si="24"/>
        <v>-1.0979538687482752E-2</v>
      </c>
      <c r="T171">
        <f t="shared" si="25"/>
        <v>1.7705927636643606E-2</v>
      </c>
      <c r="U171">
        <f t="shared" si="26"/>
        <v>-1.7075773745997693E-2</v>
      </c>
      <c r="V171">
        <f t="shared" si="27"/>
        <v>-2.5384615384615391E-2</v>
      </c>
      <c r="W171">
        <f t="shared" si="28"/>
        <v>7.4706510138740972E-3</v>
      </c>
      <c r="X171">
        <f t="shared" si="29"/>
        <v>-1.3336190432998189E-2</v>
      </c>
      <c r="Y171">
        <f t="shared" si="30"/>
        <v>-1.0974011438976845E-2</v>
      </c>
      <c r="Z171">
        <f t="shared" si="31"/>
        <v>1.5580556382905845E-2</v>
      </c>
      <c r="AA171">
        <f t="shared" si="32"/>
        <v>-1.5053833110227973E-2</v>
      </c>
      <c r="AB171">
        <f t="shared" si="33"/>
        <v>-1.121554336163203E-2</v>
      </c>
    </row>
    <row r="172" spans="1:28">
      <c r="A172" s="71">
        <v>44811</v>
      </c>
      <c r="B172">
        <v>11791.900390999999</v>
      </c>
      <c r="C172" s="105">
        <v>154.83625799999999</v>
      </c>
      <c r="D172" s="105">
        <v>129.479996</v>
      </c>
      <c r="E172" s="105">
        <v>13.89</v>
      </c>
      <c r="F172" s="105">
        <v>9.66</v>
      </c>
      <c r="G172" s="105">
        <v>26.51</v>
      </c>
      <c r="H172">
        <v>9.82</v>
      </c>
      <c r="I172">
        <v>137.044128</v>
      </c>
      <c r="J172">
        <v>255.102722</v>
      </c>
      <c r="K172">
        <v>283.70001200000002</v>
      </c>
      <c r="L172">
        <v>318.31759599999998</v>
      </c>
      <c r="M172">
        <v>26.028469000000001</v>
      </c>
      <c r="P172" s="71">
        <v>44811</v>
      </c>
      <c r="Q172">
        <f t="shared" si="23"/>
        <v>2.1393863760094844E-2</v>
      </c>
      <c r="R172">
        <f t="shared" si="23"/>
        <v>9.2538442638185475E-3</v>
      </c>
      <c r="S172">
        <f t="shared" si="24"/>
        <v>2.6722662542838321E-2</v>
      </c>
      <c r="T172">
        <f t="shared" si="25"/>
        <v>5.068078668683812E-2</v>
      </c>
      <c r="U172">
        <f t="shared" si="26"/>
        <v>4.8859934853420113E-2</v>
      </c>
      <c r="V172">
        <f t="shared" si="27"/>
        <v>4.6172059984214746E-2</v>
      </c>
      <c r="W172">
        <f t="shared" si="28"/>
        <v>4.025423728813568E-2</v>
      </c>
      <c r="X172">
        <f t="shared" si="29"/>
        <v>1.8795133517466242E-2</v>
      </c>
      <c r="Y172">
        <f t="shared" si="30"/>
        <v>1.9111496383435175E-2</v>
      </c>
      <c r="Z172">
        <f t="shared" si="31"/>
        <v>3.3816771956788852E-2</v>
      </c>
      <c r="AA172">
        <f t="shared" si="32"/>
        <v>1.2465973298870749E-2</v>
      </c>
      <c r="AB172">
        <f t="shared" si="33"/>
        <v>5.1225261593407234E-3</v>
      </c>
    </row>
    <row r="173" spans="1:28">
      <c r="A173" s="71">
        <v>44812</v>
      </c>
      <c r="B173">
        <v>11862.129883</v>
      </c>
      <c r="C173" s="105">
        <v>153.34707599999999</v>
      </c>
      <c r="D173" s="105">
        <v>129.820007</v>
      </c>
      <c r="E173" s="105">
        <v>13.96</v>
      </c>
      <c r="F173" s="105">
        <v>10.26</v>
      </c>
      <c r="G173" s="105">
        <v>27.6</v>
      </c>
      <c r="H173">
        <v>10.08</v>
      </c>
      <c r="I173">
        <v>139.80218500000001</v>
      </c>
      <c r="J173">
        <v>255.527771</v>
      </c>
      <c r="K173">
        <v>289.26001000000002</v>
      </c>
      <c r="L173">
        <v>322.95910600000002</v>
      </c>
      <c r="M173">
        <v>26.056895999999998</v>
      </c>
      <c r="P173" s="71">
        <v>44812</v>
      </c>
      <c r="Q173">
        <f t="shared" si="23"/>
        <v>5.9557399292146374E-3</v>
      </c>
      <c r="R173">
        <f t="shared" si="23"/>
        <v>-9.6177860356196389E-3</v>
      </c>
      <c r="S173">
        <f t="shared" si="24"/>
        <v>2.6259732043859814E-3</v>
      </c>
      <c r="T173">
        <f t="shared" si="25"/>
        <v>5.0395968322534401E-3</v>
      </c>
      <c r="U173">
        <f t="shared" si="26"/>
        <v>6.2111801242235989E-2</v>
      </c>
      <c r="V173">
        <f t="shared" si="27"/>
        <v>4.1116559788758951E-2</v>
      </c>
      <c r="W173">
        <f t="shared" si="28"/>
        <v>2.6476578411405272E-2</v>
      </c>
      <c r="X173">
        <f t="shared" si="29"/>
        <v>2.0125320509901803E-2</v>
      </c>
      <c r="Y173">
        <f t="shared" si="30"/>
        <v>1.6661876308791458E-3</v>
      </c>
      <c r="Z173">
        <f t="shared" si="31"/>
        <v>1.9598159199231923E-2</v>
      </c>
      <c r="AA173">
        <f t="shared" si="32"/>
        <v>1.4581380540458842E-2</v>
      </c>
      <c r="AB173">
        <f t="shared" si="33"/>
        <v>1.0921502912828677E-3</v>
      </c>
    </row>
    <row r="174" spans="1:28">
      <c r="A174" s="71">
        <v>44813</v>
      </c>
      <c r="B174">
        <v>12112.309569999999</v>
      </c>
      <c r="C174" s="105">
        <v>156.23608400000001</v>
      </c>
      <c r="D174" s="105">
        <v>133.270004</v>
      </c>
      <c r="E174" s="105">
        <v>14.19</v>
      </c>
      <c r="F174" s="105">
        <v>10.88</v>
      </c>
      <c r="G174" s="105">
        <v>28.73</v>
      </c>
      <c r="H174">
        <v>10.4</v>
      </c>
      <c r="I174">
        <v>143.769409</v>
      </c>
      <c r="J174">
        <v>261.398956</v>
      </c>
      <c r="K174">
        <v>299.67999300000002</v>
      </c>
      <c r="L174">
        <v>327.50430299999999</v>
      </c>
      <c r="M174">
        <v>26.777014000000001</v>
      </c>
      <c r="P174" s="71">
        <v>44813</v>
      </c>
      <c r="Q174">
        <f t="shared" si="23"/>
        <v>2.1090621116747373E-2</v>
      </c>
      <c r="R174">
        <f t="shared" si="23"/>
        <v>1.8839667996017207E-2</v>
      </c>
      <c r="S174">
        <f t="shared" si="24"/>
        <v>2.6575233507728866E-2</v>
      </c>
      <c r="T174">
        <f t="shared" si="25"/>
        <v>1.6475644699140302E-2</v>
      </c>
      <c r="U174">
        <f t="shared" si="26"/>
        <v>6.0428849902534214E-2</v>
      </c>
      <c r="V174">
        <f t="shared" si="27"/>
        <v>4.0942028985507209E-2</v>
      </c>
      <c r="W174">
        <f t="shared" si="28"/>
        <v>3.1746031746031772E-2</v>
      </c>
      <c r="X174">
        <f t="shared" si="29"/>
        <v>2.8377410553347124E-2</v>
      </c>
      <c r="Y174">
        <f t="shared" si="30"/>
        <v>2.2976700250713637E-2</v>
      </c>
      <c r="Z174">
        <f t="shared" si="31"/>
        <v>3.6022895110872748E-2</v>
      </c>
      <c r="AA174">
        <f t="shared" si="32"/>
        <v>1.4073599150971061E-2</v>
      </c>
      <c r="AB174">
        <f t="shared" si="33"/>
        <v>2.7636369274375697E-2</v>
      </c>
    </row>
    <row r="175" spans="1:28">
      <c r="A175" s="71">
        <v>44816</v>
      </c>
      <c r="B175">
        <v>12266.410156</v>
      </c>
      <c r="C175" s="105">
        <v>162.25242600000001</v>
      </c>
      <c r="D175" s="105">
        <v>136.449997</v>
      </c>
      <c r="E175" s="105">
        <v>14.47</v>
      </c>
      <c r="F175" s="105">
        <v>11.56</v>
      </c>
      <c r="G175" s="105">
        <v>31</v>
      </c>
      <c r="H175">
        <v>10.6</v>
      </c>
      <c r="I175">
        <v>144.948578</v>
      </c>
      <c r="J175">
        <v>263.56366000000003</v>
      </c>
      <c r="K175">
        <v>304.42001299999998</v>
      </c>
      <c r="L175">
        <v>329.892426</v>
      </c>
      <c r="M175">
        <v>27.013892999999999</v>
      </c>
      <c r="P175" s="71">
        <v>44816</v>
      </c>
      <c r="Q175">
        <f t="shared" si="23"/>
        <v>1.2722642623144289E-2</v>
      </c>
      <c r="R175">
        <f t="shared" si="23"/>
        <v>3.8508018416539475E-2</v>
      </c>
      <c r="S175">
        <f t="shared" si="24"/>
        <v>2.3861280892585521E-2</v>
      </c>
      <c r="T175">
        <f t="shared" si="25"/>
        <v>1.9732205778717489E-2</v>
      </c>
      <c r="U175">
        <f t="shared" si="26"/>
        <v>6.2499999999999972E-2</v>
      </c>
      <c r="V175">
        <f t="shared" si="27"/>
        <v>7.9011486251305246E-2</v>
      </c>
      <c r="W175">
        <f t="shared" si="28"/>
        <v>1.9230769230769162E-2</v>
      </c>
      <c r="X175">
        <f t="shared" si="29"/>
        <v>8.2018073817080352E-3</v>
      </c>
      <c r="Y175">
        <f t="shared" si="30"/>
        <v>8.2812266472863383E-3</v>
      </c>
      <c r="Z175">
        <f t="shared" si="31"/>
        <v>1.5816938436727601E-2</v>
      </c>
      <c r="AA175">
        <f t="shared" si="32"/>
        <v>7.2918828184068392E-3</v>
      </c>
      <c r="AB175">
        <f t="shared" si="33"/>
        <v>8.8463560574752013E-3</v>
      </c>
    </row>
    <row r="176" spans="1:28">
      <c r="A176" s="71">
        <v>44817</v>
      </c>
      <c r="B176">
        <v>11633.570313</v>
      </c>
      <c r="C176" s="105">
        <v>152.731537</v>
      </c>
      <c r="D176" s="105">
        <v>126.82</v>
      </c>
      <c r="E176" s="105">
        <v>13.68</v>
      </c>
      <c r="F176" s="105">
        <v>10.67</v>
      </c>
      <c r="G176" s="105">
        <v>28.950001</v>
      </c>
      <c r="H176">
        <v>10.24</v>
      </c>
      <c r="I176">
        <v>131.21820099999999</v>
      </c>
      <c r="J176">
        <v>249.07334900000001</v>
      </c>
      <c r="K176">
        <v>292.13000499999998</v>
      </c>
      <c r="L176">
        <v>316.22799700000002</v>
      </c>
      <c r="M176">
        <v>25.771215000000002</v>
      </c>
      <c r="P176" s="71">
        <v>44817</v>
      </c>
      <c r="Q176">
        <f t="shared" si="23"/>
        <v>-5.1591283427812988E-2</v>
      </c>
      <c r="R176">
        <f t="shared" si="23"/>
        <v>-5.867948624694222E-2</v>
      </c>
      <c r="S176">
        <f t="shared" si="24"/>
        <v>-7.0575281874135934E-2</v>
      </c>
      <c r="T176">
        <f t="shared" si="25"/>
        <v>-5.4595715272978636E-2</v>
      </c>
      <c r="U176">
        <f t="shared" si="26"/>
        <v>-7.6989619377162671E-2</v>
      </c>
      <c r="V176">
        <f t="shared" si="27"/>
        <v>-6.6128999999999993E-2</v>
      </c>
      <c r="W176">
        <f t="shared" si="28"/>
        <v>-3.3962264150943347E-2</v>
      </c>
      <c r="X176">
        <f t="shared" si="29"/>
        <v>-9.4725848224602824E-2</v>
      </c>
      <c r="Y176">
        <f t="shared" si="30"/>
        <v>-5.497841014956318E-2</v>
      </c>
      <c r="Z176">
        <f t="shared" si="31"/>
        <v>-4.0371879229898072E-2</v>
      </c>
      <c r="AA176">
        <f t="shared" si="32"/>
        <v>-4.1420863054309663E-2</v>
      </c>
      <c r="AB176">
        <f t="shared" si="33"/>
        <v>-4.6001440814176543E-2</v>
      </c>
    </row>
    <row r="177" spans="1:28">
      <c r="A177" s="71">
        <v>44818</v>
      </c>
      <c r="B177">
        <v>11719.679688</v>
      </c>
      <c r="C177" s="105">
        <v>154.19091800000001</v>
      </c>
      <c r="D177" s="105">
        <v>128.550003</v>
      </c>
      <c r="E177" s="105">
        <v>14.03</v>
      </c>
      <c r="F177" s="105">
        <v>11.38</v>
      </c>
      <c r="G177" s="105">
        <v>28.629999000000002</v>
      </c>
      <c r="H177">
        <v>10.57</v>
      </c>
      <c r="I177">
        <v>131.18821700000001</v>
      </c>
      <c r="J177">
        <v>249.300659</v>
      </c>
      <c r="K177">
        <v>302.60998499999999</v>
      </c>
      <c r="L177">
        <v>315.13986199999999</v>
      </c>
      <c r="M177">
        <v>25.847691000000001</v>
      </c>
      <c r="P177" s="71">
        <v>44818</v>
      </c>
      <c r="Q177">
        <f t="shared" si="23"/>
        <v>7.4018012255254589E-3</v>
      </c>
      <c r="R177">
        <f t="shared" si="23"/>
        <v>9.5552040440738031E-3</v>
      </c>
      <c r="S177">
        <f t="shared" si="24"/>
        <v>1.3641405141145015E-2</v>
      </c>
      <c r="T177">
        <f t="shared" si="25"/>
        <v>2.5584795321637401E-2</v>
      </c>
      <c r="U177">
        <f t="shared" si="26"/>
        <v>6.6541705716963523E-2</v>
      </c>
      <c r="V177">
        <f t="shared" si="27"/>
        <v>-1.1053609290030726E-2</v>
      </c>
      <c r="W177">
        <f t="shared" si="28"/>
        <v>3.2226562500000007E-2</v>
      </c>
      <c r="X177">
        <f t="shared" si="29"/>
        <v>-2.2850488553782789E-4</v>
      </c>
      <c r="Y177">
        <f t="shared" si="30"/>
        <v>9.1262273106541229E-4</v>
      </c>
      <c r="Z177">
        <f t="shared" si="31"/>
        <v>3.5874370385198917E-2</v>
      </c>
      <c r="AA177">
        <f t="shared" si="32"/>
        <v>-3.4409824883405958E-3</v>
      </c>
      <c r="AB177">
        <f t="shared" si="33"/>
        <v>2.9674968758748683E-3</v>
      </c>
    </row>
    <row r="178" spans="1:28">
      <c r="A178" s="71">
        <v>44819</v>
      </c>
      <c r="B178">
        <v>11552.360352</v>
      </c>
      <c r="C178" s="105">
        <v>151.27212499999999</v>
      </c>
      <c r="D178" s="105">
        <v>126.279999</v>
      </c>
      <c r="E178" s="105">
        <v>14.27</v>
      </c>
      <c r="F178" s="105">
        <v>11.31</v>
      </c>
      <c r="G178" s="105">
        <v>27.16</v>
      </c>
      <c r="H178">
        <v>10.92</v>
      </c>
      <c r="I178">
        <v>129.19958500000001</v>
      </c>
      <c r="J178">
        <v>242.53982500000001</v>
      </c>
      <c r="K178">
        <v>303.75</v>
      </c>
      <c r="L178">
        <v>319.33837899999997</v>
      </c>
      <c r="M178">
        <v>25.752098</v>
      </c>
      <c r="P178" s="71">
        <v>44819</v>
      </c>
      <c r="Q178">
        <f t="shared" si="23"/>
        <v>-1.4276784046523206E-2</v>
      </c>
      <c r="R178">
        <f t="shared" si="23"/>
        <v>-1.8929733591702348E-2</v>
      </c>
      <c r="S178">
        <f t="shared" si="24"/>
        <v>-1.7658529342858127E-2</v>
      </c>
      <c r="T178">
        <f t="shared" si="25"/>
        <v>1.710620099786174E-2</v>
      </c>
      <c r="U178">
        <f t="shared" si="26"/>
        <v>-6.1511423550088115E-3</v>
      </c>
      <c r="V178">
        <f t="shared" si="27"/>
        <v>-5.1344710141275285E-2</v>
      </c>
      <c r="W178">
        <f t="shared" si="28"/>
        <v>3.3112582781456922E-2</v>
      </c>
      <c r="X178">
        <f t="shared" si="29"/>
        <v>-1.5158617484678486E-2</v>
      </c>
      <c r="Y178">
        <f t="shared" si="30"/>
        <v>-2.7119198268946366E-2</v>
      </c>
      <c r="Z178">
        <f t="shared" si="31"/>
        <v>3.767274896761934E-3</v>
      </c>
      <c r="AA178">
        <f t="shared" si="32"/>
        <v>1.3322710028983834E-2</v>
      </c>
      <c r="AB178">
        <f t="shared" si="33"/>
        <v>-3.6983187395733309E-3</v>
      </c>
    </row>
    <row r="179" spans="1:28">
      <c r="A179" s="71">
        <v>44820</v>
      </c>
      <c r="B179">
        <v>11448.400390999999</v>
      </c>
      <c r="C179" s="105">
        <v>149.61415099999999</v>
      </c>
      <c r="D179" s="105">
        <v>123.529999</v>
      </c>
      <c r="E179" s="105">
        <v>13.75</v>
      </c>
      <c r="F179" s="105">
        <v>10.38</v>
      </c>
      <c r="G179" s="105">
        <v>26.49</v>
      </c>
      <c r="H179">
        <v>10.76</v>
      </c>
      <c r="I179">
        <v>131.88772599999999</v>
      </c>
      <c r="J179">
        <v>241.907242</v>
      </c>
      <c r="K179">
        <v>303.35000600000001</v>
      </c>
      <c r="L179">
        <v>314.128693</v>
      </c>
      <c r="M179">
        <v>26.029312000000001</v>
      </c>
      <c r="P179" s="71">
        <v>44820</v>
      </c>
      <c r="Q179">
        <f t="shared" si="23"/>
        <v>-8.9990233884976092E-3</v>
      </c>
      <c r="R179">
        <f t="shared" si="23"/>
        <v>-1.0960208300108139E-2</v>
      </c>
      <c r="S179">
        <f t="shared" si="24"/>
        <v>-2.1777003656770696E-2</v>
      </c>
      <c r="T179">
        <f t="shared" si="25"/>
        <v>-3.6440084092501726E-2</v>
      </c>
      <c r="U179">
        <f t="shared" si="26"/>
        <v>-8.2228116710875307E-2</v>
      </c>
      <c r="V179">
        <f t="shared" si="27"/>
        <v>-2.4668630338733493E-2</v>
      </c>
      <c r="W179">
        <f t="shared" si="28"/>
        <v>-1.4652014652014666E-2</v>
      </c>
      <c r="X179">
        <f t="shared" si="29"/>
        <v>2.0806111722417475E-2</v>
      </c>
      <c r="Y179">
        <f t="shared" si="30"/>
        <v>-2.6081613607167853E-3</v>
      </c>
      <c r="Z179">
        <f t="shared" si="31"/>
        <v>-1.3168526748970945E-3</v>
      </c>
      <c r="AA179">
        <f t="shared" si="32"/>
        <v>-1.6313999013566661E-2</v>
      </c>
      <c r="AB179">
        <f t="shared" si="33"/>
        <v>1.0764715170002876E-2</v>
      </c>
    </row>
    <row r="180" spans="1:28">
      <c r="A180" s="71">
        <v>44823</v>
      </c>
      <c r="B180">
        <v>11535.019531</v>
      </c>
      <c r="C180" s="105">
        <v>153.36689799999999</v>
      </c>
      <c r="D180" s="105">
        <v>124.660004</v>
      </c>
      <c r="E180" s="105">
        <v>14.21</v>
      </c>
      <c r="F180" s="105">
        <v>10.28</v>
      </c>
      <c r="G180" s="105">
        <v>26.73</v>
      </c>
      <c r="H180">
        <v>10.78</v>
      </c>
      <c r="I180">
        <v>133.72645600000001</v>
      </c>
      <c r="J180">
        <v>241.68980400000001</v>
      </c>
      <c r="K180">
        <v>309.07000699999998</v>
      </c>
      <c r="L180">
        <v>316.487976</v>
      </c>
      <c r="M180">
        <v>25.761659999999999</v>
      </c>
      <c r="P180" s="71">
        <v>44823</v>
      </c>
      <c r="Q180">
        <f t="shared" si="23"/>
        <v>7.5660473989095567E-3</v>
      </c>
      <c r="R180">
        <f t="shared" si="23"/>
        <v>2.5082834577592861E-2</v>
      </c>
      <c r="S180">
        <f t="shared" si="24"/>
        <v>9.1476160377852583E-3</v>
      </c>
      <c r="T180">
        <f t="shared" si="25"/>
        <v>3.3454545454545515E-2</v>
      </c>
      <c r="U180">
        <f t="shared" si="26"/>
        <v>-9.6339113680155505E-3</v>
      </c>
      <c r="V180">
        <f t="shared" si="27"/>
        <v>9.0600226500567003E-3</v>
      </c>
      <c r="W180">
        <f t="shared" si="28"/>
        <v>1.8587360594795144E-3</v>
      </c>
      <c r="X180">
        <f t="shared" si="29"/>
        <v>1.3941630929325651E-2</v>
      </c>
      <c r="Y180">
        <f t="shared" si="30"/>
        <v>-8.9884865869367875E-4</v>
      </c>
      <c r="Z180">
        <f t="shared" si="31"/>
        <v>1.885610973088284E-2</v>
      </c>
      <c r="AA180">
        <f t="shared" si="32"/>
        <v>7.5105619211932508E-3</v>
      </c>
      <c r="AB180">
        <f t="shared" si="33"/>
        <v>-1.028271511747993E-2</v>
      </c>
    </row>
    <row r="181" spans="1:28">
      <c r="A181" s="71">
        <v>44824</v>
      </c>
      <c r="B181">
        <v>11425.049805000001</v>
      </c>
      <c r="C181" s="105">
        <v>155.76947000000001</v>
      </c>
      <c r="D181" s="105">
        <v>122.19000200000001</v>
      </c>
      <c r="E181" s="105">
        <v>13.97</v>
      </c>
      <c r="F181" s="105">
        <v>9.39</v>
      </c>
      <c r="G181" s="105">
        <v>25.42</v>
      </c>
      <c r="H181">
        <v>10.42</v>
      </c>
      <c r="I181">
        <v>131.667877</v>
      </c>
      <c r="J181">
        <v>239.643753</v>
      </c>
      <c r="K181">
        <v>308.73001099999999</v>
      </c>
      <c r="L181">
        <v>311.28796399999999</v>
      </c>
      <c r="M181">
        <v>25.283705000000001</v>
      </c>
      <c r="P181" s="71">
        <v>44824</v>
      </c>
      <c r="Q181">
        <f t="shared" si="23"/>
        <v>-9.5335535154023095E-3</v>
      </c>
      <c r="R181">
        <f t="shared" si="23"/>
        <v>1.5665518644055909E-2</v>
      </c>
      <c r="S181">
        <f t="shared" si="24"/>
        <v>-1.9813909198976069E-2</v>
      </c>
      <c r="T181">
        <f t="shared" si="25"/>
        <v>-1.6889514426460254E-2</v>
      </c>
      <c r="U181">
        <f t="shared" si="26"/>
        <v>-8.657587548638121E-2</v>
      </c>
      <c r="V181">
        <f t="shared" si="27"/>
        <v>-4.900860456416007E-2</v>
      </c>
      <c r="W181">
        <f t="shared" si="28"/>
        <v>-3.339517625231906E-2</v>
      </c>
      <c r="X181">
        <f t="shared" si="29"/>
        <v>-1.5393954656212594E-2</v>
      </c>
      <c r="Y181">
        <f t="shared" si="30"/>
        <v>-8.4656074279410038E-3</v>
      </c>
      <c r="Z181">
        <f t="shared" si="31"/>
        <v>-1.1000614498319311E-3</v>
      </c>
      <c r="AA181">
        <f t="shared" si="32"/>
        <v>-1.6430361954730358E-2</v>
      </c>
      <c r="AB181">
        <f t="shared" si="33"/>
        <v>-1.8552958155646723E-2</v>
      </c>
    </row>
    <row r="182" spans="1:28">
      <c r="A182" s="71">
        <v>44825</v>
      </c>
      <c r="B182">
        <v>11220.190430000001</v>
      </c>
      <c r="C182" s="105">
        <v>152.61239599999999</v>
      </c>
      <c r="D182" s="105">
        <v>118.540001</v>
      </c>
      <c r="E182" s="105">
        <v>13.23</v>
      </c>
      <c r="F182" s="105">
        <v>9.5</v>
      </c>
      <c r="G182" s="105">
        <v>25.08</v>
      </c>
      <c r="H182">
        <v>9.7100000000000009</v>
      </c>
      <c r="I182">
        <v>132.51727299999999</v>
      </c>
      <c r="J182">
        <v>236.18426500000001</v>
      </c>
      <c r="K182">
        <v>300.79998799999998</v>
      </c>
      <c r="L182">
        <v>308.83239700000001</v>
      </c>
      <c r="M182">
        <v>24.853543999999999</v>
      </c>
      <c r="P182" s="71">
        <v>44825</v>
      </c>
      <c r="Q182">
        <f t="shared" si="23"/>
        <v>-1.7930720521703667E-2</v>
      </c>
      <c r="R182">
        <f t="shared" si="23"/>
        <v>-2.0267604428518774E-2</v>
      </c>
      <c r="S182">
        <f t="shared" si="24"/>
        <v>-2.9871519275365941E-2</v>
      </c>
      <c r="T182">
        <f t="shared" si="25"/>
        <v>-5.2970651395848257E-2</v>
      </c>
      <c r="U182">
        <f t="shared" si="26"/>
        <v>1.1714589989350311E-2</v>
      </c>
      <c r="V182">
        <f t="shared" si="27"/>
        <v>-1.3375295043273146E-2</v>
      </c>
      <c r="W182">
        <f t="shared" si="28"/>
        <v>-6.8138195777351154E-2</v>
      </c>
      <c r="X182">
        <f t="shared" si="29"/>
        <v>6.451049560098736E-3</v>
      </c>
      <c r="Y182">
        <f t="shared" si="30"/>
        <v>-1.4435961533284756E-2</v>
      </c>
      <c r="Z182">
        <f t="shared" si="31"/>
        <v>-2.5685947972191165E-2</v>
      </c>
      <c r="AA182">
        <f t="shared" si="32"/>
        <v>-7.888409716991094E-3</v>
      </c>
      <c r="AB182">
        <f t="shared" si="33"/>
        <v>-1.7013368887194413E-2</v>
      </c>
    </row>
    <row r="183" spans="1:28">
      <c r="A183" s="71">
        <v>44826</v>
      </c>
      <c r="B183">
        <v>11066.809569999999</v>
      </c>
      <c r="C183" s="105">
        <v>151.63945000000001</v>
      </c>
      <c r="D183" s="105">
        <v>117.30999799999999</v>
      </c>
      <c r="E183" s="105">
        <v>12.71</v>
      </c>
      <c r="F183" s="105">
        <v>8.9700000000000006</v>
      </c>
      <c r="G183" s="105">
        <v>23.860001</v>
      </c>
      <c r="H183">
        <v>9.64</v>
      </c>
      <c r="I183">
        <v>125.52217899999999</v>
      </c>
      <c r="J183">
        <v>238.190765</v>
      </c>
      <c r="K183">
        <v>288.58999599999999</v>
      </c>
      <c r="L183">
        <v>301.33093300000002</v>
      </c>
      <c r="M183">
        <v>24.576332000000001</v>
      </c>
      <c r="P183" s="71">
        <v>44826</v>
      </c>
      <c r="Q183">
        <f t="shared" si="23"/>
        <v>-1.3670076364292251E-2</v>
      </c>
      <c r="R183">
        <f t="shared" si="23"/>
        <v>-6.3752750464646339E-3</v>
      </c>
      <c r="S183">
        <f t="shared" si="24"/>
        <v>-1.037626952609871E-2</v>
      </c>
      <c r="T183">
        <f t="shared" si="25"/>
        <v>-3.930461073318213E-2</v>
      </c>
      <c r="U183">
        <f t="shared" si="26"/>
        <v>-5.5789473684210458E-2</v>
      </c>
      <c r="V183">
        <f t="shared" si="27"/>
        <v>-4.8644298245613955E-2</v>
      </c>
      <c r="W183">
        <f t="shared" si="28"/>
        <v>-7.2090628218331905E-3</v>
      </c>
      <c r="X183">
        <f t="shared" si="29"/>
        <v>-5.2786280925053407E-2</v>
      </c>
      <c r="Y183">
        <f t="shared" si="30"/>
        <v>8.4954855057765531E-3</v>
      </c>
      <c r="Z183">
        <f t="shared" si="31"/>
        <v>-4.0591730342755199E-2</v>
      </c>
      <c r="AA183">
        <f t="shared" si="32"/>
        <v>-2.4289757398735595E-2</v>
      </c>
      <c r="AB183">
        <f t="shared" si="33"/>
        <v>-1.115382176481546E-2</v>
      </c>
    </row>
    <row r="184" spans="1:28">
      <c r="A184" s="71">
        <v>44827</v>
      </c>
      <c r="B184">
        <v>10867.929688</v>
      </c>
      <c r="C184" s="105">
        <v>149.34608499999999</v>
      </c>
      <c r="D184" s="105">
        <v>113.779999</v>
      </c>
      <c r="E184" s="105">
        <v>12.21</v>
      </c>
      <c r="F184" s="105">
        <v>8.57</v>
      </c>
      <c r="G184" s="105">
        <v>23.85</v>
      </c>
      <c r="H184">
        <v>8.9499999999999993</v>
      </c>
      <c r="I184">
        <v>125.072495</v>
      </c>
      <c r="J184">
        <v>235.166168</v>
      </c>
      <c r="K184">
        <v>275.32998700000002</v>
      </c>
      <c r="L184">
        <v>290.78643799999998</v>
      </c>
      <c r="M184">
        <v>24.232209999999998</v>
      </c>
      <c r="P184" s="71">
        <v>44827</v>
      </c>
      <c r="Q184">
        <f t="shared" si="23"/>
        <v>-1.7970841618086979E-2</v>
      </c>
      <c r="R184">
        <f t="shared" si="23"/>
        <v>-1.5123801886646401E-2</v>
      </c>
      <c r="S184">
        <f t="shared" si="24"/>
        <v>-3.0091203309030742E-2</v>
      </c>
      <c r="T184">
        <f t="shared" si="25"/>
        <v>-3.9339103068450038E-2</v>
      </c>
      <c r="U184">
        <f t="shared" si="26"/>
        <v>-4.4593088071348978E-2</v>
      </c>
      <c r="V184">
        <f t="shared" si="27"/>
        <v>-4.191533772357779E-4</v>
      </c>
      <c r="W184">
        <f t="shared" si="28"/>
        <v>-7.1576763485477313E-2</v>
      </c>
      <c r="X184">
        <f t="shared" si="29"/>
        <v>-3.5825063234441673E-3</v>
      </c>
      <c r="Y184">
        <f t="shared" si="30"/>
        <v>-1.2698212711983186E-2</v>
      </c>
      <c r="Z184">
        <f t="shared" si="31"/>
        <v>-4.5947569852698461E-2</v>
      </c>
      <c r="AA184">
        <f t="shared" si="32"/>
        <v>-3.4993071886184481E-2</v>
      </c>
      <c r="AB184">
        <f t="shared" si="33"/>
        <v>-1.4002170869111073E-2</v>
      </c>
    </row>
    <row r="185" spans="1:28">
      <c r="A185" s="71">
        <v>44830</v>
      </c>
      <c r="B185">
        <v>10802.919921999999</v>
      </c>
      <c r="C185" s="105">
        <v>149.68364</v>
      </c>
      <c r="D185" s="105">
        <v>115.150002</v>
      </c>
      <c r="E185" s="105">
        <v>11.86</v>
      </c>
      <c r="F185" s="105">
        <v>8.1</v>
      </c>
      <c r="G185" s="105">
        <v>23.34</v>
      </c>
      <c r="H185">
        <v>8.9</v>
      </c>
      <c r="I185">
        <v>122.19450399999999</v>
      </c>
      <c r="J185">
        <v>234.70161400000001</v>
      </c>
      <c r="K185">
        <v>276.01001000000002</v>
      </c>
      <c r="L185">
        <v>283.708618</v>
      </c>
      <c r="M185">
        <v>23.859404000000001</v>
      </c>
      <c r="P185" s="71">
        <v>44830</v>
      </c>
      <c r="Q185">
        <f t="shared" si="23"/>
        <v>-5.9817985454748215E-3</v>
      </c>
      <c r="R185">
        <f t="shared" si="23"/>
        <v>2.2602199448349047E-3</v>
      </c>
      <c r="S185">
        <f t="shared" si="24"/>
        <v>1.2040806926004604E-2</v>
      </c>
      <c r="T185">
        <f t="shared" si="25"/>
        <v>-2.8665028665028781E-2</v>
      </c>
      <c r="U185">
        <f t="shared" si="26"/>
        <v>-5.4842473745624343E-2</v>
      </c>
      <c r="V185">
        <f t="shared" si="27"/>
        <v>-2.1383647798742203E-2</v>
      </c>
      <c r="W185">
        <f t="shared" si="28"/>
        <v>-5.5865921787708311E-3</v>
      </c>
      <c r="X185">
        <f t="shared" si="29"/>
        <v>-2.3010582782409583E-2</v>
      </c>
      <c r="Y185">
        <f t="shared" si="30"/>
        <v>-1.9754287104767239E-3</v>
      </c>
      <c r="Z185">
        <f t="shared" si="31"/>
        <v>2.4698472091963073E-3</v>
      </c>
      <c r="AA185">
        <f t="shared" si="32"/>
        <v>-2.4340268578825451E-2</v>
      </c>
      <c r="AB185">
        <f t="shared" si="33"/>
        <v>-1.5384729663534491E-2</v>
      </c>
    </row>
    <row r="186" spans="1:28">
      <c r="A186" s="71">
        <v>44831</v>
      </c>
      <c r="B186">
        <v>10829.5</v>
      </c>
      <c r="C186" s="105">
        <v>150.66651899999999</v>
      </c>
      <c r="D186" s="105">
        <v>114.410004</v>
      </c>
      <c r="E186" s="105">
        <v>12.27</v>
      </c>
      <c r="F186" s="105">
        <v>7.87</v>
      </c>
      <c r="G186" s="105">
        <v>23.469999000000001</v>
      </c>
      <c r="H186">
        <v>9.2200000000000006</v>
      </c>
      <c r="I186">
        <v>124.043205</v>
      </c>
      <c r="J186">
        <v>233.673676</v>
      </c>
      <c r="K186">
        <v>282.94000199999999</v>
      </c>
      <c r="L186">
        <v>280.58865400000002</v>
      </c>
      <c r="M186">
        <v>23.878523000000001</v>
      </c>
      <c r="P186" s="71">
        <v>44831</v>
      </c>
      <c r="Q186">
        <f t="shared" si="23"/>
        <v>2.4604531174827002E-3</v>
      </c>
      <c r="R186">
        <f t="shared" si="23"/>
        <v>6.5663755905454799E-3</v>
      </c>
      <c r="S186">
        <f t="shared" si="24"/>
        <v>-6.4263828671058112E-3</v>
      </c>
      <c r="T186">
        <f t="shared" si="25"/>
        <v>3.4569983136593603E-2</v>
      </c>
      <c r="U186">
        <f t="shared" si="26"/>
        <v>-2.8395061728395007E-2</v>
      </c>
      <c r="V186">
        <f t="shared" si="27"/>
        <v>5.5697943444730736E-3</v>
      </c>
      <c r="W186">
        <f t="shared" si="28"/>
        <v>3.5955056179775312E-2</v>
      </c>
      <c r="X186">
        <f t="shared" si="29"/>
        <v>1.5129166529453775E-2</v>
      </c>
      <c r="Y186">
        <f t="shared" si="30"/>
        <v>-4.3797653645449835E-3</v>
      </c>
      <c r="Z186">
        <f t="shared" si="31"/>
        <v>2.5107756055658886E-2</v>
      </c>
      <c r="AA186">
        <f t="shared" si="32"/>
        <v>-1.099707165046351E-2</v>
      </c>
      <c r="AB186">
        <f t="shared" si="33"/>
        <v>8.0131926178876405E-4</v>
      </c>
    </row>
    <row r="187" spans="1:28">
      <c r="A187" s="71">
        <v>44832</v>
      </c>
      <c r="B187">
        <v>11051.639648</v>
      </c>
      <c r="C187" s="105">
        <v>148.760345</v>
      </c>
      <c r="D187" s="105">
        <v>118.010002</v>
      </c>
      <c r="E187" s="105">
        <v>12.75</v>
      </c>
      <c r="F187" s="105">
        <v>8.14</v>
      </c>
      <c r="G187" s="105">
        <v>25.059999000000001</v>
      </c>
      <c r="H187">
        <v>9.83</v>
      </c>
      <c r="I187">
        <v>127.270966</v>
      </c>
      <c r="J187">
        <v>238.27972399999999</v>
      </c>
      <c r="K187">
        <v>287.80999800000001</v>
      </c>
      <c r="L187">
        <v>289.65017699999999</v>
      </c>
      <c r="M187">
        <v>24.480743</v>
      </c>
      <c r="P187" s="71">
        <v>44832</v>
      </c>
      <c r="Q187">
        <f t="shared" si="23"/>
        <v>2.0512456530772456E-2</v>
      </c>
      <c r="R187">
        <f t="shared" si="23"/>
        <v>-1.2651609744829859E-2</v>
      </c>
      <c r="S187">
        <f t="shared" si="24"/>
        <v>3.146576238210777E-2</v>
      </c>
      <c r="T187">
        <f t="shared" si="25"/>
        <v>3.911980440097803E-2</v>
      </c>
      <c r="U187">
        <f t="shared" si="26"/>
        <v>3.4307496823379982E-2</v>
      </c>
      <c r="V187">
        <f t="shared" si="27"/>
        <v>6.7746061684962139E-2</v>
      </c>
      <c r="W187">
        <f t="shared" si="28"/>
        <v>6.6160520607375206E-2</v>
      </c>
      <c r="X187">
        <f t="shared" si="29"/>
        <v>2.6021264123254482E-2</v>
      </c>
      <c r="Y187">
        <f t="shared" si="30"/>
        <v>1.971145436167995E-2</v>
      </c>
      <c r="Z187">
        <f t="shared" si="31"/>
        <v>1.721211552122635E-2</v>
      </c>
      <c r="AA187">
        <f t="shared" si="32"/>
        <v>3.2294687867172149E-2</v>
      </c>
      <c r="AB187">
        <f t="shared" si="33"/>
        <v>2.5220152854512779E-2</v>
      </c>
    </row>
    <row r="188" spans="1:28">
      <c r="A188" s="71">
        <v>44833</v>
      </c>
      <c r="B188">
        <v>10737.509765999999</v>
      </c>
      <c r="C188" s="105">
        <v>141.45339999999999</v>
      </c>
      <c r="D188" s="105">
        <v>114.800003</v>
      </c>
      <c r="E188" s="105">
        <v>12.25</v>
      </c>
      <c r="F188" s="105">
        <v>7.55</v>
      </c>
      <c r="G188" s="105">
        <v>24.52</v>
      </c>
      <c r="H188">
        <v>9.16</v>
      </c>
      <c r="I188">
        <v>122.114555</v>
      </c>
      <c r="J188">
        <v>234.751068</v>
      </c>
      <c r="K188">
        <v>268.209991</v>
      </c>
      <c r="L188">
        <v>285.14343300000002</v>
      </c>
      <c r="M188">
        <v>23.935877000000001</v>
      </c>
      <c r="P188" s="71">
        <v>44833</v>
      </c>
      <c r="Q188">
        <f t="shared" si="23"/>
        <v>-2.8423825966570376E-2</v>
      </c>
      <c r="R188">
        <f t="shared" si="23"/>
        <v>-4.9118903293750849E-2</v>
      </c>
      <c r="S188">
        <f t="shared" si="24"/>
        <v>-2.7201075718988603E-2</v>
      </c>
      <c r="T188">
        <f t="shared" si="25"/>
        <v>-3.9215686274509803E-2</v>
      </c>
      <c r="U188">
        <f t="shared" si="26"/>
        <v>-7.2481572481572568E-2</v>
      </c>
      <c r="V188">
        <f t="shared" si="27"/>
        <v>-2.1548245073752862E-2</v>
      </c>
      <c r="W188">
        <f t="shared" si="28"/>
        <v>-6.8158697863682602E-2</v>
      </c>
      <c r="X188">
        <f t="shared" si="29"/>
        <v>-4.0515218529888472E-2</v>
      </c>
      <c r="Y188">
        <f t="shared" si="30"/>
        <v>-1.4808880675050573E-2</v>
      </c>
      <c r="Z188">
        <f t="shared" si="31"/>
        <v>-6.8100507752340153E-2</v>
      </c>
      <c r="AA188">
        <f t="shared" si="32"/>
        <v>-1.5559265479060865E-2</v>
      </c>
      <c r="AB188">
        <f t="shared" si="33"/>
        <v>-2.2256922512523373E-2</v>
      </c>
    </row>
    <row r="189" spans="1:28">
      <c r="A189" s="71">
        <v>44834</v>
      </c>
      <c r="B189">
        <v>10575.620117</v>
      </c>
      <c r="C189" s="105">
        <v>137.20420799999999</v>
      </c>
      <c r="D189" s="105">
        <v>113</v>
      </c>
      <c r="E189" s="105">
        <v>12.04</v>
      </c>
      <c r="F189" s="105">
        <v>7.45</v>
      </c>
      <c r="G189" s="105">
        <v>24.35</v>
      </c>
      <c r="H189">
        <v>7.03</v>
      </c>
      <c r="I189">
        <v>121.30513000000001</v>
      </c>
      <c r="J189">
        <v>230.20426900000001</v>
      </c>
      <c r="K189">
        <v>265.25</v>
      </c>
      <c r="L189">
        <v>282.19680799999998</v>
      </c>
      <c r="M189">
        <v>23.821169000000001</v>
      </c>
      <c r="P189" s="71">
        <v>44834</v>
      </c>
      <c r="Q189">
        <f t="shared" si="23"/>
        <v>-1.5077019954162697E-2</v>
      </c>
      <c r="R189">
        <f t="shared" si="23"/>
        <v>-3.0039518314865489E-2</v>
      </c>
      <c r="S189">
        <f t="shared" si="24"/>
        <v>-1.5679468231372815E-2</v>
      </c>
      <c r="T189">
        <f t="shared" si="25"/>
        <v>-1.7142857142857213E-2</v>
      </c>
      <c r="U189">
        <f t="shared" si="26"/>
        <v>-1.3245033112582735E-2</v>
      </c>
      <c r="V189">
        <f t="shared" si="27"/>
        <v>-6.9331158238172168E-3</v>
      </c>
      <c r="W189">
        <f t="shared" si="28"/>
        <v>-0.23253275109170304</v>
      </c>
      <c r="X189">
        <f t="shared" si="29"/>
        <v>-6.6284072361397894E-3</v>
      </c>
      <c r="Y189">
        <f t="shared" si="30"/>
        <v>-1.9368597718158166E-2</v>
      </c>
      <c r="Z189">
        <f t="shared" si="31"/>
        <v>-1.1036095221374517E-2</v>
      </c>
      <c r="AA189">
        <f t="shared" si="32"/>
        <v>-1.0333834340838703E-2</v>
      </c>
      <c r="AB189">
        <f t="shared" si="33"/>
        <v>-4.7923040379928526E-3</v>
      </c>
    </row>
    <row r="190" spans="1:28">
      <c r="A190" s="71">
        <v>44837</v>
      </c>
      <c r="B190">
        <v>10815.429688</v>
      </c>
      <c r="C190" s="105">
        <v>141.42358400000001</v>
      </c>
      <c r="D190" s="105">
        <v>115.879997</v>
      </c>
      <c r="E190" s="105">
        <v>11.92</v>
      </c>
      <c r="F190" s="105">
        <v>7.76</v>
      </c>
      <c r="G190" s="105">
        <v>25.5</v>
      </c>
      <c r="H190">
        <v>6.85</v>
      </c>
      <c r="I190">
        <v>125.032524</v>
      </c>
      <c r="J190">
        <v>237.953552</v>
      </c>
      <c r="K190">
        <v>242.39999399999999</v>
      </c>
      <c r="L190">
        <v>288.07089200000001</v>
      </c>
      <c r="M190">
        <v>24.748396</v>
      </c>
      <c r="P190" s="71">
        <v>44837</v>
      </c>
      <c r="Q190">
        <f t="shared" si="23"/>
        <v>2.2675698289740278E-2</v>
      </c>
      <c r="R190">
        <f t="shared" si="23"/>
        <v>3.0752526190741987E-2</v>
      </c>
      <c r="S190">
        <f t="shared" si="24"/>
        <v>2.5486699115044274E-2</v>
      </c>
      <c r="T190">
        <f t="shared" si="25"/>
        <v>-9.9667774086378089E-3</v>
      </c>
      <c r="U190">
        <f t="shared" si="26"/>
        <v>4.1610738255033503E-2</v>
      </c>
      <c r="V190">
        <f t="shared" si="27"/>
        <v>4.7227926078028684E-2</v>
      </c>
      <c r="W190">
        <f t="shared" si="28"/>
        <v>-2.560455192034148E-2</v>
      </c>
      <c r="X190">
        <f t="shared" si="29"/>
        <v>3.0727422657228012E-2</v>
      </c>
      <c r="Y190">
        <f t="shared" si="30"/>
        <v>3.3662638115542466E-2</v>
      </c>
      <c r="Z190">
        <f t="shared" si="31"/>
        <v>-8.6145168708765346E-2</v>
      </c>
      <c r="AA190">
        <f t="shared" si="32"/>
        <v>2.0815557913752305E-2</v>
      </c>
      <c r="AB190">
        <f t="shared" si="33"/>
        <v>3.892449610680309E-2</v>
      </c>
    </row>
    <row r="191" spans="1:28">
      <c r="A191" s="71">
        <v>44838</v>
      </c>
      <c r="B191">
        <v>11176.410156</v>
      </c>
      <c r="C191" s="105">
        <v>145.04731799999999</v>
      </c>
      <c r="D191" s="105">
        <v>121.089996</v>
      </c>
      <c r="E191" s="105">
        <v>12.95</v>
      </c>
      <c r="F191" s="105">
        <v>8.77</v>
      </c>
      <c r="G191" s="105">
        <v>26.77</v>
      </c>
      <c r="H191">
        <v>7.76</v>
      </c>
      <c r="I191">
        <v>131.577957</v>
      </c>
      <c r="J191">
        <v>245.99934400000001</v>
      </c>
      <c r="K191">
        <v>249.44000199999999</v>
      </c>
      <c r="L191">
        <v>303.20867900000002</v>
      </c>
      <c r="M191">
        <v>25.465326000000001</v>
      </c>
      <c r="P191" s="71">
        <v>44838</v>
      </c>
      <c r="Q191">
        <f t="shared" si="23"/>
        <v>3.3376433337689478E-2</v>
      </c>
      <c r="R191">
        <f t="shared" si="23"/>
        <v>2.5623265211550464E-2</v>
      </c>
      <c r="S191">
        <f t="shared" si="24"/>
        <v>4.4960296296866459E-2</v>
      </c>
      <c r="T191">
        <f t="shared" si="25"/>
        <v>8.6409395973154307E-2</v>
      </c>
      <c r="U191">
        <f t="shared" si="26"/>
        <v>0.13015463917525771</v>
      </c>
      <c r="V191">
        <f t="shared" si="27"/>
        <v>4.9803921568627431E-2</v>
      </c>
      <c r="W191">
        <f t="shared" si="28"/>
        <v>0.13284671532846717</v>
      </c>
      <c r="X191">
        <f t="shared" si="29"/>
        <v>5.234984298965286E-2</v>
      </c>
      <c r="Y191">
        <f t="shared" si="30"/>
        <v>3.3812447565397155E-2</v>
      </c>
      <c r="Z191">
        <f t="shared" si="31"/>
        <v>2.904293801261398E-2</v>
      </c>
      <c r="AA191">
        <f t="shared" si="32"/>
        <v>5.2548825377331083E-2</v>
      </c>
      <c r="AB191">
        <f t="shared" si="33"/>
        <v>2.8968746095706623E-2</v>
      </c>
    </row>
    <row r="192" spans="1:28">
      <c r="A192" s="71">
        <v>44839</v>
      </c>
      <c r="B192">
        <v>11148.639648</v>
      </c>
      <c r="C192" s="105">
        <v>145.345123</v>
      </c>
      <c r="D192" s="105">
        <v>120.949997</v>
      </c>
      <c r="E192" s="105">
        <v>12.87</v>
      </c>
      <c r="F192" s="105">
        <v>8.86</v>
      </c>
      <c r="G192" s="105">
        <v>26.16</v>
      </c>
      <c r="H192">
        <v>7.43</v>
      </c>
      <c r="I192">
        <v>131.99764999999999</v>
      </c>
      <c r="J192">
        <v>246.315628</v>
      </c>
      <c r="K192">
        <v>240.80999800000001</v>
      </c>
      <c r="L192">
        <v>297.556061</v>
      </c>
      <c r="M192">
        <v>25.599155</v>
      </c>
      <c r="P192" s="71">
        <v>44839</v>
      </c>
      <c r="Q192">
        <f t="shared" si="23"/>
        <v>-2.4847430983991896E-3</v>
      </c>
      <c r="R192">
        <f t="shared" si="23"/>
        <v>2.0531575771708583E-3</v>
      </c>
      <c r="S192">
        <f t="shared" si="24"/>
        <v>-1.1561566159437571E-3</v>
      </c>
      <c r="T192">
        <f t="shared" si="25"/>
        <v>-6.1776061776061836E-3</v>
      </c>
      <c r="U192">
        <f t="shared" si="26"/>
        <v>1.0262257696693257E-2</v>
      </c>
      <c r="V192">
        <f t="shared" si="27"/>
        <v>-2.2786701531565163E-2</v>
      </c>
      <c r="W192">
        <f t="shared" si="28"/>
        <v>-4.2525773195876297E-2</v>
      </c>
      <c r="X192">
        <f t="shared" si="29"/>
        <v>3.1896908081647385E-3</v>
      </c>
      <c r="Y192">
        <f t="shared" si="30"/>
        <v>1.2857107456351428E-3</v>
      </c>
      <c r="Z192">
        <f t="shared" si="31"/>
        <v>-3.4597514154926866E-2</v>
      </c>
      <c r="AA192">
        <f t="shared" si="32"/>
        <v>-1.8642665568290074E-2</v>
      </c>
      <c r="AB192">
        <f t="shared" si="33"/>
        <v>5.2553421071459532E-3</v>
      </c>
    </row>
    <row r="193" spans="1:28">
      <c r="A193" s="71">
        <v>44840</v>
      </c>
      <c r="B193">
        <v>11073.309569999999</v>
      </c>
      <c r="C193" s="105">
        <v>144.38211100000001</v>
      </c>
      <c r="D193" s="105">
        <v>120.300003</v>
      </c>
      <c r="E193" s="105">
        <v>12.73</v>
      </c>
      <c r="F193" s="105">
        <v>8.65</v>
      </c>
      <c r="G193" s="105">
        <v>26.360001</v>
      </c>
      <c r="H193">
        <v>6.98</v>
      </c>
      <c r="I193">
        <v>131.20822100000001</v>
      </c>
      <c r="J193">
        <v>243.93351699999999</v>
      </c>
      <c r="K193">
        <v>238.13000500000001</v>
      </c>
      <c r="L193">
        <v>293.38647500000002</v>
      </c>
      <c r="M193">
        <v>25.312381999999999</v>
      </c>
      <c r="P193" s="71">
        <v>44840</v>
      </c>
      <c r="Q193">
        <f t="shared" si="23"/>
        <v>-6.7568851786786949E-3</v>
      </c>
      <c r="R193">
        <f t="shared" si="23"/>
        <v>-6.6256918713398592E-3</v>
      </c>
      <c r="S193">
        <f t="shared" si="24"/>
        <v>-5.3740720638462891E-3</v>
      </c>
      <c r="T193">
        <f t="shared" si="25"/>
        <v>-1.0878010878010784E-2</v>
      </c>
      <c r="U193">
        <f t="shared" si="26"/>
        <v>-2.3702031602708701E-2</v>
      </c>
      <c r="V193">
        <f t="shared" si="27"/>
        <v>7.6452981651376267E-3</v>
      </c>
      <c r="W193">
        <f t="shared" si="28"/>
        <v>-6.0565275908479044E-2</v>
      </c>
      <c r="X193">
        <f t="shared" si="29"/>
        <v>-5.9806292005954971E-3</v>
      </c>
      <c r="Y193">
        <f t="shared" si="30"/>
        <v>-9.6709698013964784E-3</v>
      </c>
      <c r="Z193">
        <f t="shared" si="31"/>
        <v>-1.1129076958009011E-2</v>
      </c>
      <c r="AA193">
        <f t="shared" si="32"/>
        <v>-1.4012774554103205E-2</v>
      </c>
      <c r="AB193">
        <f t="shared" si="33"/>
        <v>-1.1202440080541727E-2</v>
      </c>
    </row>
    <row r="194" spans="1:28">
      <c r="A194" s="71">
        <v>44841</v>
      </c>
      <c r="B194">
        <v>10652.400390999999</v>
      </c>
      <c r="C194" s="105">
        <v>139.08059700000001</v>
      </c>
      <c r="D194" s="105">
        <v>114.55999799999999</v>
      </c>
      <c r="E194" s="105">
        <v>12.18</v>
      </c>
      <c r="F194" s="105">
        <v>7.88</v>
      </c>
      <c r="G194" s="105">
        <v>25.92</v>
      </c>
      <c r="H194">
        <v>6.76</v>
      </c>
      <c r="I194">
        <v>120.67557499999999</v>
      </c>
      <c r="J194">
        <v>231.52879300000001</v>
      </c>
      <c r="K194">
        <v>223.070007</v>
      </c>
      <c r="L194">
        <v>289.92938199999998</v>
      </c>
      <c r="M194">
        <v>23.935877000000001</v>
      </c>
      <c r="P194" s="71">
        <v>44841</v>
      </c>
      <c r="Q194">
        <f t="shared" si="23"/>
        <v>-3.8011145298451204E-2</v>
      </c>
      <c r="R194">
        <f t="shared" si="23"/>
        <v>-3.6718634762169376E-2</v>
      </c>
      <c r="S194">
        <f t="shared" si="24"/>
        <v>-4.7714088585683663E-2</v>
      </c>
      <c r="T194">
        <f t="shared" si="25"/>
        <v>-4.3205027494108462E-2</v>
      </c>
      <c r="U194">
        <f t="shared" si="26"/>
        <v>-8.901734104046248E-2</v>
      </c>
      <c r="V194">
        <f t="shared" si="27"/>
        <v>-1.6691994814415932E-2</v>
      </c>
      <c r="W194">
        <f t="shared" si="28"/>
        <v>-3.1518624641833901E-2</v>
      </c>
      <c r="X194">
        <f t="shared" si="29"/>
        <v>-8.0274284032858079E-2</v>
      </c>
      <c r="Y194">
        <f t="shared" si="30"/>
        <v>-5.085288874017254E-2</v>
      </c>
      <c r="Z194">
        <f t="shared" si="31"/>
        <v>-6.3242756829405042E-2</v>
      </c>
      <c r="AA194">
        <f t="shared" si="32"/>
        <v>-1.1783409579463548E-2</v>
      </c>
      <c r="AB194">
        <f t="shared" si="33"/>
        <v>-5.4380697952488156E-2</v>
      </c>
    </row>
    <row r="195" spans="1:28">
      <c r="A195" s="71">
        <v>44844</v>
      </c>
      <c r="B195">
        <v>10542.099609000001</v>
      </c>
      <c r="C195" s="105">
        <v>139.40823399999999</v>
      </c>
      <c r="D195" s="105">
        <v>113.66999800000001</v>
      </c>
      <c r="E195" s="105">
        <v>12.05</v>
      </c>
      <c r="F195" s="105">
        <v>7.78</v>
      </c>
      <c r="G195" s="105">
        <v>26.190000999999999</v>
      </c>
      <c r="H195">
        <v>6.38</v>
      </c>
      <c r="I195">
        <v>116.618408</v>
      </c>
      <c r="J195">
        <v>226.59655799999999</v>
      </c>
      <c r="K195">
        <v>222.96000699999999</v>
      </c>
      <c r="L195">
        <v>289.40939300000002</v>
      </c>
      <c r="M195">
        <v>23.888083000000002</v>
      </c>
      <c r="P195" s="71">
        <v>44844</v>
      </c>
      <c r="Q195">
        <f t="shared" si="23"/>
        <v>-1.0354547139740388E-2</v>
      </c>
      <c r="R195">
        <f t="shared" si="23"/>
        <v>2.3557347830480014E-3</v>
      </c>
      <c r="S195">
        <f t="shared" si="24"/>
        <v>-7.7688548842326831E-3</v>
      </c>
      <c r="T195">
        <f t="shared" si="25"/>
        <v>-1.0673234811165765E-2</v>
      </c>
      <c r="U195">
        <f t="shared" si="26"/>
        <v>-1.2690355329949193E-2</v>
      </c>
      <c r="V195">
        <f t="shared" si="27"/>
        <v>1.0416705246913465E-2</v>
      </c>
      <c r="W195">
        <f t="shared" si="28"/>
        <v>-5.6213017751479279E-2</v>
      </c>
      <c r="X195">
        <f t="shared" si="29"/>
        <v>-3.3620448877082147E-2</v>
      </c>
      <c r="Y195">
        <f t="shared" si="30"/>
        <v>-2.1302901190350092E-2</v>
      </c>
      <c r="Z195">
        <f t="shared" si="31"/>
        <v>-4.9311873648712277E-4</v>
      </c>
      <c r="AA195">
        <f t="shared" si="32"/>
        <v>-1.7935022535934381E-3</v>
      </c>
      <c r="AB195">
        <f t="shared" si="33"/>
        <v>-1.9967515708741177E-3</v>
      </c>
    </row>
    <row r="196" spans="1:28">
      <c r="A196" s="71">
        <v>44845</v>
      </c>
      <c r="B196">
        <v>10426.190430000001</v>
      </c>
      <c r="C196" s="105">
        <v>137.97860700000001</v>
      </c>
      <c r="D196" s="105">
        <v>112.209999</v>
      </c>
      <c r="E196" s="105">
        <v>12.26</v>
      </c>
      <c r="F196" s="105">
        <v>7.66</v>
      </c>
      <c r="G196" s="105">
        <v>26.139999</v>
      </c>
      <c r="H196">
        <v>6.64</v>
      </c>
      <c r="I196">
        <v>115.778999</v>
      </c>
      <c r="J196">
        <v>222.80100999999999</v>
      </c>
      <c r="K196">
        <v>216.5</v>
      </c>
      <c r="L196">
        <v>283.313873</v>
      </c>
      <c r="M196">
        <v>23.687344</v>
      </c>
      <c r="P196" s="71">
        <v>44845</v>
      </c>
      <c r="Q196">
        <f t="shared" ref="Q196:R259" si="34">(B196-B195)/B195</f>
        <v>-1.0994885582474126E-2</v>
      </c>
      <c r="R196">
        <f t="shared" si="34"/>
        <v>-1.0254968153459158E-2</v>
      </c>
      <c r="S196">
        <f t="shared" ref="S196:S259" si="35">(D196-D195)/D195</f>
        <v>-1.2844189545952225E-2</v>
      </c>
      <c r="T196">
        <f t="shared" ref="T196:T259" si="36">(E196-E195)/E195</f>
        <v>1.7427385892116103E-2</v>
      </c>
      <c r="U196">
        <f t="shared" ref="U196:U259" si="37">(F196-F195)/F195</f>
        <v>-1.5424164524421607E-2</v>
      </c>
      <c r="V196">
        <f t="shared" ref="V196:V259" si="38">(G196-G195)/G195</f>
        <v>-1.9092019125924896E-3</v>
      </c>
      <c r="W196">
        <f t="shared" ref="W196:W259" si="39">(H196-H195)/H195</f>
        <v>4.0752351097178653E-2</v>
      </c>
      <c r="X196">
        <f t="shared" ref="X196:X259" si="40">(I196-I195)/I195</f>
        <v>-7.1979116710288431E-3</v>
      </c>
      <c r="Y196">
        <f t="shared" ref="Y196:Y259" si="41">(J196-J195)/J195</f>
        <v>-1.6750245606113739E-2</v>
      </c>
      <c r="Z196">
        <f t="shared" ref="Z196:Z259" si="42">(K196-K195)/K195</f>
        <v>-2.8973837447000036E-2</v>
      </c>
      <c r="AA196">
        <f t="shared" ref="AA196:AA259" si="43">(L196-L195)/L195</f>
        <v>-2.1061928698354382E-2</v>
      </c>
      <c r="AB196">
        <f t="shared" ref="AB196:AB259" si="44">(M196-M195)/M195</f>
        <v>-8.403311391709507E-3</v>
      </c>
    </row>
    <row r="197" spans="1:28">
      <c r="A197" s="71">
        <v>44846</v>
      </c>
      <c r="B197">
        <v>10417.099609000001</v>
      </c>
      <c r="C197" s="105">
        <v>137.34321600000001</v>
      </c>
      <c r="D197" s="105">
        <v>112.900002</v>
      </c>
      <c r="E197" s="105">
        <v>12.7</v>
      </c>
      <c r="F197" s="105">
        <v>8.39</v>
      </c>
      <c r="G197" s="105">
        <v>26.370000999999998</v>
      </c>
      <c r="H197">
        <v>7.31</v>
      </c>
      <c r="I197">
        <v>114.919594</v>
      </c>
      <c r="J197">
        <v>223.13703899999999</v>
      </c>
      <c r="K197">
        <v>217.240005</v>
      </c>
      <c r="L197">
        <v>284.373108</v>
      </c>
      <c r="M197">
        <v>23.601310999999999</v>
      </c>
      <c r="P197" s="71">
        <v>44846</v>
      </c>
      <c r="Q197">
        <f t="shared" si="34"/>
        <v>-8.7192163437204524E-4</v>
      </c>
      <c r="R197">
        <f t="shared" si="34"/>
        <v>-4.6049964832591654E-3</v>
      </c>
      <c r="S197">
        <f t="shared" si="35"/>
        <v>6.1492113550415803E-3</v>
      </c>
      <c r="T197">
        <f t="shared" si="36"/>
        <v>3.5889070146818886E-2</v>
      </c>
      <c r="U197">
        <f t="shared" si="37"/>
        <v>9.5300261096605804E-2</v>
      </c>
      <c r="V197">
        <f t="shared" si="38"/>
        <v>8.7988526701932527E-3</v>
      </c>
      <c r="W197">
        <f t="shared" si="39"/>
        <v>0.10090361445783132</v>
      </c>
      <c r="X197">
        <f t="shared" si="40"/>
        <v>-7.4228055815199721E-3</v>
      </c>
      <c r="Y197">
        <f t="shared" si="41"/>
        <v>1.5082023191905476E-3</v>
      </c>
      <c r="Z197">
        <f t="shared" si="42"/>
        <v>3.4180369515011385E-3</v>
      </c>
      <c r="AA197">
        <f t="shared" si="43"/>
        <v>3.738733259984064E-3</v>
      </c>
      <c r="AB197">
        <f t="shared" si="44"/>
        <v>-3.6320239196087358E-3</v>
      </c>
    </row>
    <row r="198" spans="1:28">
      <c r="A198" s="71">
        <v>44847</v>
      </c>
      <c r="B198">
        <v>10649.150390999999</v>
      </c>
      <c r="C198" s="105">
        <v>141.95971700000001</v>
      </c>
      <c r="D198" s="105">
        <v>112.529999</v>
      </c>
      <c r="E198" s="105">
        <v>13.05</v>
      </c>
      <c r="F198" s="105">
        <v>8.19</v>
      </c>
      <c r="G198" s="105">
        <v>26.290001</v>
      </c>
      <c r="H198">
        <v>7.1</v>
      </c>
      <c r="I198">
        <v>119.51638</v>
      </c>
      <c r="J198">
        <v>231.52879300000001</v>
      </c>
      <c r="K198">
        <v>221.720001</v>
      </c>
      <c r="L198">
        <v>295.69757099999998</v>
      </c>
      <c r="M198">
        <v>24.872665000000001</v>
      </c>
      <c r="P198" s="71">
        <v>44847</v>
      </c>
      <c r="Q198">
        <f t="shared" si="34"/>
        <v>2.2275949228661968E-2</v>
      </c>
      <c r="R198">
        <f t="shared" si="34"/>
        <v>3.3612879721703903E-2</v>
      </c>
      <c r="S198">
        <f t="shared" si="35"/>
        <v>-3.2772630066029316E-3</v>
      </c>
      <c r="T198">
        <f t="shared" si="36"/>
        <v>2.755905511811035E-2</v>
      </c>
      <c r="U198">
        <f t="shared" si="37"/>
        <v>-2.3837902264600839E-2</v>
      </c>
      <c r="V198">
        <f t="shared" si="38"/>
        <v>-3.0337503589779272E-3</v>
      </c>
      <c r="W198">
        <f t="shared" si="39"/>
        <v>-2.8727770177838573E-2</v>
      </c>
      <c r="X198">
        <f t="shared" si="40"/>
        <v>4.0000019491889208E-2</v>
      </c>
      <c r="Y198">
        <f t="shared" si="41"/>
        <v>3.7608072768232893E-2</v>
      </c>
      <c r="Z198">
        <f t="shared" si="42"/>
        <v>2.0622334270338466E-2</v>
      </c>
      <c r="AA198">
        <f t="shared" si="43"/>
        <v>3.9822552419408026E-2</v>
      </c>
      <c r="AB198">
        <f t="shared" si="44"/>
        <v>5.3867939793683595E-2</v>
      </c>
    </row>
    <row r="199" spans="1:28">
      <c r="A199" s="71">
        <v>44848</v>
      </c>
      <c r="B199">
        <v>10321.389648</v>
      </c>
      <c r="C199" s="105">
        <v>137.382935</v>
      </c>
      <c r="D199" s="105">
        <v>106.900002</v>
      </c>
      <c r="E199" s="105">
        <v>13.11</v>
      </c>
      <c r="F199" s="105">
        <v>7.34</v>
      </c>
      <c r="G199" s="105">
        <v>24.370000999999998</v>
      </c>
      <c r="H199">
        <v>7.13</v>
      </c>
      <c r="I199">
        <v>112.19149</v>
      </c>
      <c r="J199">
        <v>225.91452000000001</v>
      </c>
      <c r="K199">
        <v>204.990005</v>
      </c>
      <c r="L199">
        <v>288.87976099999997</v>
      </c>
      <c r="M199">
        <v>24.318238999999998</v>
      </c>
      <c r="P199" s="71">
        <v>44848</v>
      </c>
      <c r="Q199">
        <f t="shared" si="34"/>
        <v>-3.0778111958772031E-2</v>
      </c>
      <c r="R199">
        <f t="shared" si="34"/>
        <v>-3.2240005099474861E-2</v>
      </c>
      <c r="S199">
        <f t="shared" si="35"/>
        <v>-5.0031076602071262E-2</v>
      </c>
      <c r="T199">
        <f t="shared" si="36"/>
        <v>4.5977011494251893E-3</v>
      </c>
      <c r="U199">
        <f t="shared" si="37"/>
        <v>-0.10378510378510375</v>
      </c>
      <c r="V199">
        <f t="shared" si="38"/>
        <v>-7.3031568161598837E-2</v>
      </c>
      <c r="W199">
        <f t="shared" si="39"/>
        <v>4.2253521126760915E-3</v>
      </c>
      <c r="X199">
        <f t="shared" si="40"/>
        <v>-6.1287749846506367E-2</v>
      </c>
      <c r="Y199">
        <f t="shared" si="41"/>
        <v>-2.4248703270353063E-2</v>
      </c>
      <c r="Z199">
        <f t="shared" si="42"/>
        <v>-7.5455511115571389E-2</v>
      </c>
      <c r="AA199">
        <f t="shared" si="43"/>
        <v>-2.305669937342843E-2</v>
      </c>
      <c r="AB199">
        <f t="shared" si="44"/>
        <v>-2.2290574813756504E-2</v>
      </c>
    </row>
    <row r="200" spans="1:28">
      <c r="A200" s="71">
        <v>44851</v>
      </c>
      <c r="B200">
        <v>10675.799805000001</v>
      </c>
      <c r="C200" s="105">
        <v>141.38391100000001</v>
      </c>
      <c r="D200" s="105">
        <v>113.790001</v>
      </c>
      <c r="E200" s="105">
        <v>13.2</v>
      </c>
      <c r="F200" s="105">
        <v>7.76</v>
      </c>
      <c r="G200" s="105">
        <v>24.25</v>
      </c>
      <c r="H200">
        <v>7.27</v>
      </c>
      <c r="I200">
        <v>118.79688299999999</v>
      </c>
      <c r="J200">
        <v>234.78070099999999</v>
      </c>
      <c r="K200">
        <v>219.35000600000001</v>
      </c>
      <c r="L200">
        <v>295.35089099999999</v>
      </c>
      <c r="M200">
        <v>24.557219</v>
      </c>
      <c r="P200" s="71">
        <v>44851</v>
      </c>
      <c r="Q200">
        <f t="shared" si="34"/>
        <v>3.4337445740039003E-2</v>
      </c>
      <c r="R200">
        <f t="shared" si="34"/>
        <v>2.9122801896756742E-2</v>
      </c>
      <c r="S200">
        <f t="shared" si="35"/>
        <v>6.4452749028012207E-2</v>
      </c>
      <c r="T200">
        <f t="shared" si="36"/>
        <v>6.8649885583523919E-3</v>
      </c>
      <c r="U200">
        <f t="shared" si="37"/>
        <v>5.7220708446866476E-2</v>
      </c>
      <c r="V200">
        <f t="shared" si="38"/>
        <v>-4.9241278242047864E-3</v>
      </c>
      <c r="W200">
        <f t="shared" si="39"/>
        <v>1.9635343618513278E-2</v>
      </c>
      <c r="X200">
        <f t="shared" si="40"/>
        <v>5.8876060920485078E-2</v>
      </c>
      <c r="Y200">
        <f t="shared" si="41"/>
        <v>3.9245733297709161E-2</v>
      </c>
      <c r="Z200">
        <f t="shared" si="42"/>
        <v>7.0052200837792122E-2</v>
      </c>
      <c r="AA200">
        <f t="shared" si="43"/>
        <v>2.2400773171506527E-2</v>
      </c>
      <c r="AB200">
        <f t="shared" si="44"/>
        <v>9.8271918455938179E-3</v>
      </c>
    </row>
    <row r="201" spans="1:28">
      <c r="A201" s="71">
        <v>44852</v>
      </c>
      <c r="B201">
        <v>10772.400390999999</v>
      </c>
      <c r="C201" s="105">
        <v>142.71423300000001</v>
      </c>
      <c r="D201" s="105">
        <v>116.360001</v>
      </c>
      <c r="E201" s="105">
        <v>13.7</v>
      </c>
      <c r="F201" s="105">
        <v>8.19</v>
      </c>
      <c r="G201" s="105">
        <v>24.82</v>
      </c>
      <c r="H201">
        <v>8.08</v>
      </c>
      <c r="I201">
        <v>119.586327</v>
      </c>
      <c r="J201">
        <v>235.739487</v>
      </c>
      <c r="K201">
        <v>220.19000199999999</v>
      </c>
      <c r="L201">
        <v>302.226471</v>
      </c>
      <c r="M201">
        <v>24.423389</v>
      </c>
      <c r="P201" s="71">
        <v>44852</v>
      </c>
      <c r="Q201">
        <f t="shared" si="34"/>
        <v>9.0485572757514499E-3</v>
      </c>
      <c r="R201">
        <f t="shared" si="34"/>
        <v>9.4092884444255849E-3</v>
      </c>
      <c r="S201">
        <f t="shared" si="35"/>
        <v>2.2585464253577017E-2</v>
      </c>
      <c r="T201">
        <f t="shared" si="36"/>
        <v>3.787878787878788E-2</v>
      </c>
      <c r="U201">
        <f t="shared" si="37"/>
        <v>5.5412371134020581E-2</v>
      </c>
      <c r="V201">
        <f t="shared" si="38"/>
        <v>2.3505154639175269E-2</v>
      </c>
      <c r="W201">
        <f t="shared" si="39"/>
        <v>0.11141678129298495</v>
      </c>
      <c r="X201">
        <f t="shared" si="40"/>
        <v>6.6453258710500269E-3</v>
      </c>
      <c r="Y201">
        <f t="shared" si="41"/>
        <v>4.0837513301402208E-3</v>
      </c>
      <c r="Z201">
        <f t="shared" si="42"/>
        <v>3.8294778984413842E-3</v>
      </c>
      <c r="AA201">
        <f t="shared" si="43"/>
        <v>2.327936095510209E-2</v>
      </c>
      <c r="AB201">
        <f t="shared" si="44"/>
        <v>-5.4497213222718614E-3</v>
      </c>
    </row>
    <row r="202" spans="1:28">
      <c r="A202" s="71">
        <v>44853</v>
      </c>
      <c r="B202">
        <v>10680.509765999999</v>
      </c>
      <c r="C202" s="105">
        <v>142.82342499999999</v>
      </c>
      <c r="D202" s="105">
        <v>115.07</v>
      </c>
      <c r="E202" s="105">
        <v>13.99</v>
      </c>
      <c r="F202" s="105">
        <v>7.45</v>
      </c>
      <c r="G202" s="105">
        <v>23.57</v>
      </c>
      <c r="H202">
        <v>7.68</v>
      </c>
      <c r="I202">
        <v>120.425758</v>
      </c>
      <c r="J202">
        <v>233.74285900000001</v>
      </c>
      <c r="K202">
        <v>222.03999300000001</v>
      </c>
      <c r="L202">
        <v>300.21386699999999</v>
      </c>
      <c r="M202">
        <v>24.366035</v>
      </c>
      <c r="P202" s="71">
        <v>44853</v>
      </c>
      <c r="Q202">
        <f t="shared" si="34"/>
        <v>-8.5301902700137024E-3</v>
      </c>
      <c r="R202">
        <f t="shared" si="34"/>
        <v>7.6510939171693442E-4</v>
      </c>
      <c r="S202">
        <f t="shared" si="35"/>
        <v>-1.1086292445116117E-2</v>
      </c>
      <c r="T202">
        <f t="shared" si="36"/>
        <v>2.1167883211678902E-2</v>
      </c>
      <c r="U202">
        <f t="shared" si="37"/>
        <v>-9.0354090354090283E-2</v>
      </c>
      <c r="V202">
        <f t="shared" si="38"/>
        <v>-5.0362610797743755E-2</v>
      </c>
      <c r="W202">
        <f t="shared" si="39"/>
        <v>-4.9504950495049549E-2</v>
      </c>
      <c r="X202">
        <f t="shared" si="40"/>
        <v>7.0194563296521748E-3</v>
      </c>
      <c r="Y202">
        <f t="shared" si="41"/>
        <v>-8.4696375028591921E-3</v>
      </c>
      <c r="Z202">
        <f t="shared" si="42"/>
        <v>8.4017938289496774E-3</v>
      </c>
      <c r="AA202">
        <f t="shared" si="43"/>
        <v>-6.6592578517055516E-3</v>
      </c>
      <c r="AB202">
        <f t="shared" si="44"/>
        <v>-2.3483227491483726E-3</v>
      </c>
    </row>
    <row r="203" spans="1:28">
      <c r="A203" s="71">
        <v>44854</v>
      </c>
      <c r="B203">
        <v>10614.839844</v>
      </c>
      <c r="C203" s="105">
        <v>142.35682700000001</v>
      </c>
      <c r="D203" s="105">
        <v>115.25</v>
      </c>
      <c r="E203" s="105">
        <v>13.46</v>
      </c>
      <c r="F203" s="105">
        <v>7.44</v>
      </c>
      <c r="G203" s="105">
        <v>23.690000999999999</v>
      </c>
      <c r="H203">
        <v>8</v>
      </c>
      <c r="I203">
        <v>121.854744</v>
      </c>
      <c r="J203">
        <v>233.41667200000001</v>
      </c>
      <c r="K203">
        <v>207.279999</v>
      </c>
      <c r="L203">
        <v>299.29907200000002</v>
      </c>
      <c r="M203">
        <v>24.442506999999999</v>
      </c>
      <c r="P203" s="71">
        <v>44854</v>
      </c>
      <c r="Q203">
        <f t="shared" si="34"/>
        <v>-6.1485756240821678E-3</v>
      </c>
      <c r="R203">
        <f t="shared" si="34"/>
        <v>-3.2669570835454783E-3</v>
      </c>
      <c r="S203">
        <f t="shared" si="35"/>
        <v>1.5642652298601446E-3</v>
      </c>
      <c r="T203">
        <f t="shared" si="36"/>
        <v>-3.7884203002144345E-2</v>
      </c>
      <c r="U203">
        <f t="shared" si="37"/>
        <v>-1.3422818791946022E-3</v>
      </c>
      <c r="V203">
        <f t="shared" si="38"/>
        <v>5.0912600763682002E-3</v>
      </c>
      <c r="W203">
        <f t="shared" si="39"/>
        <v>4.1666666666666706E-2</v>
      </c>
      <c r="X203">
        <f t="shared" si="40"/>
        <v>1.1866115885274267E-2</v>
      </c>
      <c r="Y203">
        <f t="shared" si="41"/>
        <v>-1.3954950384174279E-3</v>
      </c>
      <c r="Z203">
        <f t="shared" si="42"/>
        <v>-6.6474484170966464E-2</v>
      </c>
      <c r="AA203">
        <f t="shared" si="43"/>
        <v>-3.0471443879038725E-3</v>
      </c>
      <c r="AB203">
        <f t="shared" si="44"/>
        <v>3.1384671326294567E-3</v>
      </c>
    </row>
    <row r="204" spans="1:28">
      <c r="A204" s="71">
        <v>44855</v>
      </c>
      <c r="B204">
        <v>10859.719727</v>
      </c>
      <c r="C204" s="105">
        <v>146.208878</v>
      </c>
      <c r="D204" s="105">
        <v>119.32</v>
      </c>
      <c r="E204" s="105">
        <v>13.71</v>
      </c>
      <c r="F204" s="105">
        <v>7.44</v>
      </c>
      <c r="G204" s="105">
        <v>24.809999000000001</v>
      </c>
      <c r="H204">
        <v>8.1999999999999993</v>
      </c>
      <c r="I204">
        <v>124.572845</v>
      </c>
      <c r="J204">
        <v>239.31758099999999</v>
      </c>
      <c r="K204">
        <v>214.44000199999999</v>
      </c>
      <c r="L204">
        <v>313.05981400000002</v>
      </c>
      <c r="M204">
        <v>25.608713000000002</v>
      </c>
      <c r="P204" s="71">
        <v>44855</v>
      </c>
      <c r="Q204">
        <f t="shared" si="34"/>
        <v>2.3069578684073794E-2</v>
      </c>
      <c r="R204">
        <f t="shared" si="34"/>
        <v>2.7059123760885654E-2</v>
      </c>
      <c r="S204">
        <f t="shared" si="35"/>
        <v>3.5314533622559596E-2</v>
      </c>
      <c r="T204">
        <f t="shared" si="36"/>
        <v>1.8573551263001486E-2</v>
      </c>
      <c r="U204">
        <f t="shared" si="37"/>
        <v>0</v>
      </c>
      <c r="V204">
        <f t="shared" si="38"/>
        <v>4.7277245788212609E-2</v>
      </c>
      <c r="W204">
        <f t="shared" si="39"/>
        <v>2.4999999999999911E-2</v>
      </c>
      <c r="X204">
        <f t="shared" si="40"/>
        <v>2.2306074517706134E-2</v>
      </c>
      <c r="Y204">
        <f t="shared" si="41"/>
        <v>2.5280580643356889E-2</v>
      </c>
      <c r="Z204">
        <f t="shared" si="42"/>
        <v>3.4542662266222747E-2</v>
      </c>
      <c r="AA204">
        <f t="shared" si="43"/>
        <v>4.5976560862841541E-2</v>
      </c>
      <c r="AB204">
        <f t="shared" si="44"/>
        <v>4.7712208899029981E-2</v>
      </c>
    </row>
    <row r="205" spans="1:28">
      <c r="A205" s="71">
        <v>44858</v>
      </c>
      <c r="B205">
        <v>10952.610352</v>
      </c>
      <c r="C205" s="105">
        <v>148.373154</v>
      </c>
      <c r="D205" s="105">
        <v>119.82</v>
      </c>
      <c r="E205" s="105">
        <v>14.1</v>
      </c>
      <c r="F205" s="105">
        <v>7.32</v>
      </c>
      <c r="G205" s="105">
        <v>25.01</v>
      </c>
      <c r="H205">
        <v>8.2200000000000006</v>
      </c>
      <c r="I205">
        <v>125.901901</v>
      </c>
      <c r="J205">
        <v>244.388214</v>
      </c>
      <c r="K205">
        <v>211.25</v>
      </c>
      <c r="L205">
        <v>316.52648900000003</v>
      </c>
      <c r="M205">
        <v>25.866807999999999</v>
      </c>
      <c r="P205" s="71">
        <v>44858</v>
      </c>
      <c r="Q205">
        <f t="shared" si="34"/>
        <v>8.5536853008324424E-3</v>
      </c>
      <c r="R205">
        <f t="shared" si="34"/>
        <v>1.4802630521520048E-2</v>
      </c>
      <c r="S205">
        <f t="shared" si="35"/>
        <v>4.190412336573919E-3</v>
      </c>
      <c r="T205">
        <f t="shared" si="36"/>
        <v>2.8446389496717635E-2</v>
      </c>
      <c r="U205">
        <f t="shared" si="37"/>
        <v>-1.612903225806453E-2</v>
      </c>
      <c r="V205">
        <f t="shared" si="38"/>
        <v>8.0613062499518967E-3</v>
      </c>
      <c r="W205">
        <f t="shared" si="39"/>
        <v>2.4390243902440672E-3</v>
      </c>
      <c r="X205">
        <f t="shared" si="40"/>
        <v>1.0668906213067497E-2</v>
      </c>
      <c r="Y205">
        <f t="shared" si="41"/>
        <v>2.1187883392486805E-2</v>
      </c>
      <c r="Z205">
        <f t="shared" si="42"/>
        <v>-1.4875965166237933E-2</v>
      </c>
      <c r="AA205">
        <f t="shared" si="43"/>
        <v>1.1073522838035064E-2</v>
      </c>
      <c r="AB205">
        <f t="shared" si="44"/>
        <v>1.0078405736360015E-2</v>
      </c>
    </row>
    <row r="206" spans="1:28">
      <c r="A206" s="71">
        <v>44859</v>
      </c>
      <c r="B206">
        <v>11199.120117</v>
      </c>
      <c r="C206" s="105">
        <v>151.24232499999999</v>
      </c>
      <c r="D206" s="105">
        <v>120.599998</v>
      </c>
      <c r="E206" s="105">
        <v>14.29</v>
      </c>
      <c r="F206" s="105">
        <v>8.26</v>
      </c>
      <c r="G206" s="105">
        <v>25.360001</v>
      </c>
      <c r="H206">
        <v>8.6199999999999992</v>
      </c>
      <c r="I206">
        <v>132.51727299999999</v>
      </c>
      <c r="J206">
        <v>247.75872799999999</v>
      </c>
      <c r="K206">
        <v>222.41999799999999</v>
      </c>
      <c r="L206">
        <v>320.08947799999999</v>
      </c>
      <c r="M206">
        <v>26.363878</v>
      </c>
      <c r="P206" s="71">
        <v>44859</v>
      </c>
      <c r="Q206">
        <f t="shared" si="34"/>
        <v>2.2506941914078666E-2</v>
      </c>
      <c r="R206">
        <f t="shared" si="34"/>
        <v>1.9337534605485266E-2</v>
      </c>
      <c r="S206">
        <f t="shared" si="35"/>
        <v>6.5097479552662851E-3</v>
      </c>
      <c r="T206">
        <f t="shared" si="36"/>
        <v>1.3475177304964505E-2</v>
      </c>
      <c r="U206">
        <f t="shared" si="37"/>
        <v>0.12841530054644801</v>
      </c>
      <c r="V206">
        <f t="shared" si="38"/>
        <v>1.3994442223110711E-2</v>
      </c>
      <c r="W206">
        <f t="shared" si="39"/>
        <v>4.8661800486617827E-2</v>
      </c>
      <c r="X206">
        <f t="shared" si="40"/>
        <v>5.2543861112946927E-2</v>
      </c>
      <c r="Y206">
        <f t="shared" si="41"/>
        <v>1.3791638904484918E-2</v>
      </c>
      <c r="Z206">
        <f t="shared" si="42"/>
        <v>5.2875730177514756E-2</v>
      </c>
      <c r="AA206">
        <f t="shared" si="43"/>
        <v>1.1256527095904315E-2</v>
      </c>
      <c r="AB206">
        <f t="shared" si="44"/>
        <v>1.9216518713866853E-2</v>
      </c>
    </row>
    <row r="207" spans="1:28">
      <c r="A207" s="71">
        <v>44860</v>
      </c>
      <c r="B207">
        <v>10970.990234000001</v>
      </c>
      <c r="C207" s="105">
        <v>148.27387999999999</v>
      </c>
      <c r="D207" s="105">
        <v>115.660004</v>
      </c>
      <c r="E207" s="105">
        <v>14</v>
      </c>
      <c r="F207" s="105">
        <v>8.26</v>
      </c>
      <c r="G207" s="105">
        <v>25.629999000000002</v>
      </c>
      <c r="H207">
        <v>8.67</v>
      </c>
      <c r="I207">
        <v>128.869843</v>
      </c>
      <c r="J207">
        <v>228.64257799999999</v>
      </c>
      <c r="K207">
        <v>224.63999899999999</v>
      </c>
      <c r="L207">
        <v>323.25762900000001</v>
      </c>
      <c r="M207">
        <v>26.268286</v>
      </c>
      <c r="P207" s="71">
        <v>44860</v>
      </c>
      <c r="Q207">
        <f t="shared" si="34"/>
        <v>-2.0370339867477966E-2</v>
      </c>
      <c r="R207">
        <f t="shared" si="34"/>
        <v>-1.9627078597211481E-2</v>
      </c>
      <c r="S207">
        <f t="shared" si="35"/>
        <v>-4.0961808307824338E-2</v>
      </c>
      <c r="T207">
        <f t="shared" si="36"/>
        <v>-2.0293911826452005E-2</v>
      </c>
      <c r="U207">
        <f t="shared" si="37"/>
        <v>0</v>
      </c>
      <c r="V207">
        <f t="shared" si="38"/>
        <v>1.0646608412988669E-2</v>
      </c>
      <c r="W207">
        <f t="shared" si="39"/>
        <v>5.8004640371230529E-3</v>
      </c>
      <c r="X207">
        <f t="shared" si="40"/>
        <v>-2.7524185469768807E-2</v>
      </c>
      <c r="Y207">
        <f t="shared" si="41"/>
        <v>-7.7156313137029045E-2</v>
      </c>
      <c r="Z207">
        <f t="shared" si="42"/>
        <v>9.9811213917913814E-3</v>
      </c>
      <c r="AA207">
        <f t="shared" si="43"/>
        <v>9.8977042912982705E-3</v>
      </c>
      <c r="AB207">
        <f t="shared" si="44"/>
        <v>-3.6258702152998849E-3</v>
      </c>
    </row>
    <row r="208" spans="1:28">
      <c r="A208" s="71">
        <v>44861</v>
      </c>
      <c r="B208">
        <v>10792.669921999999</v>
      </c>
      <c r="C208" s="105">
        <v>143.75666799999999</v>
      </c>
      <c r="D208" s="105">
        <v>110.959999</v>
      </c>
      <c r="E208" s="105">
        <v>13.97</v>
      </c>
      <c r="F208" s="105">
        <v>8.26</v>
      </c>
      <c r="G208" s="105">
        <v>23.280000999999999</v>
      </c>
      <c r="H208">
        <v>8.65</v>
      </c>
      <c r="I208">
        <v>131.667877</v>
      </c>
      <c r="J208">
        <v>224.125473</v>
      </c>
      <c r="K208">
        <v>225.08999600000001</v>
      </c>
      <c r="L208">
        <v>324.69241299999999</v>
      </c>
      <c r="M208">
        <v>26.019750999999999</v>
      </c>
      <c r="P208" s="71">
        <v>44861</v>
      </c>
      <c r="Q208">
        <f t="shared" si="34"/>
        <v>-1.6253802819673684E-2</v>
      </c>
      <c r="R208">
        <f t="shared" si="34"/>
        <v>-3.0465325383000709E-2</v>
      </c>
      <c r="S208">
        <f t="shared" si="35"/>
        <v>-4.0636389741089796E-2</v>
      </c>
      <c r="T208">
        <f t="shared" si="36"/>
        <v>-2.142857142857097E-3</v>
      </c>
      <c r="U208">
        <f t="shared" si="37"/>
        <v>0</v>
      </c>
      <c r="V208">
        <f t="shared" si="38"/>
        <v>-9.1689351997243651E-2</v>
      </c>
      <c r="W208">
        <f t="shared" si="39"/>
        <v>-2.3068050749711156E-3</v>
      </c>
      <c r="X208">
        <f t="shared" si="40"/>
        <v>2.17120928749793E-2</v>
      </c>
      <c r="Y208">
        <f t="shared" si="41"/>
        <v>-1.9756184694523463E-2</v>
      </c>
      <c r="Z208">
        <f t="shared" si="42"/>
        <v>2.0031917824217256E-3</v>
      </c>
      <c r="AA208">
        <f t="shared" si="43"/>
        <v>4.438515509869E-3</v>
      </c>
      <c r="AB208">
        <f t="shared" si="44"/>
        <v>-9.4614090923176488E-3</v>
      </c>
    </row>
    <row r="209" spans="1:28">
      <c r="A209" s="71">
        <v>44862</v>
      </c>
      <c r="B209">
        <v>11102.450194999999</v>
      </c>
      <c r="C209" s="105">
        <v>154.61785900000001</v>
      </c>
      <c r="D209" s="105">
        <v>103.410004</v>
      </c>
      <c r="E209" s="105">
        <v>14</v>
      </c>
      <c r="F209" s="105">
        <v>8.3800000000000008</v>
      </c>
      <c r="G209" s="105">
        <v>25</v>
      </c>
      <c r="H209">
        <v>8.94</v>
      </c>
      <c r="I209">
        <v>138.24327099999999</v>
      </c>
      <c r="J209">
        <v>233.139893</v>
      </c>
      <c r="K209">
        <v>228.520004</v>
      </c>
      <c r="L209">
        <v>329.16058299999997</v>
      </c>
      <c r="M209">
        <v>26.813151999999999</v>
      </c>
      <c r="P209" s="71">
        <v>44862</v>
      </c>
      <c r="Q209">
        <f t="shared" si="34"/>
        <v>2.8702839541913338E-2</v>
      </c>
      <c r="R209">
        <f t="shared" si="34"/>
        <v>7.5552606714563111E-2</v>
      </c>
      <c r="S209">
        <f t="shared" si="35"/>
        <v>-6.8042493403411036E-2</v>
      </c>
      <c r="T209">
        <f t="shared" si="36"/>
        <v>2.1474588403721804E-3</v>
      </c>
      <c r="U209">
        <f t="shared" si="37"/>
        <v>1.4527845036319733E-2</v>
      </c>
      <c r="V209">
        <f t="shared" si="38"/>
        <v>7.3883115383027748E-2</v>
      </c>
      <c r="W209">
        <f t="shared" si="39"/>
        <v>3.3526011560693542E-2</v>
      </c>
      <c r="X209">
        <f t="shared" si="40"/>
        <v>4.9939242204079803E-2</v>
      </c>
      <c r="Y209">
        <f t="shared" si="41"/>
        <v>4.0220417069683108E-2</v>
      </c>
      <c r="Z209">
        <f t="shared" si="42"/>
        <v>1.5238384916937785E-2</v>
      </c>
      <c r="AA209">
        <f t="shared" si="43"/>
        <v>1.3761239317901729E-2</v>
      </c>
      <c r="AB209">
        <f t="shared" si="44"/>
        <v>3.0492259514704786E-2</v>
      </c>
    </row>
    <row r="210" spans="1:28">
      <c r="A210" s="71">
        <v>44865</v>
      </c>
      <c r="B210">
        <v>10988.150390999999</v>
      </c>
      <c r="C210" s="105">
        <v>152.235107</v>
      </c>
      <c r="D210" s="105">
        <v>102.44000200000001</v>
      </c>
      <c r="E210" s="105">
        <v>14.18</v>
      </c>
      <c r="F210" s="105">
        <v>8.48</v>
      </c>
      <c r="G210" s="105">
        <v>23.25</v>
      </c>
      <c r="H210">
        <v>9.06</v>
      </c>
      <c r="I210">
        <v>134.87562600000001</v>
      </c>
      <c r="J210">
        <v>229.443207</v>
      </c>
      <c r="K210">
        <v>227.53999300000001</v>
      </c>
      <c r="L210">
        <v>331.75100700000002</v>
      </c>
      <c r="M210">
        <v>26.402114999999998</v>
      </c>
      <c r="P210" s="71">
        <v>44865</v>
      </c>
      <c r="Q210">
        <f t="shared" si="34"/>
        <v>-1.0295007137386238E-2</v>
      </c>
      <c r="R210">
        <f t="shared" si="34"/>
        <v>-1.5410587207781802E-2</v>
      </c>
      <c r="S210">
        <f t="shared" si="35"/>
        <v>-9.3801562951297615E-3</v>
      </c>
      <c r="T210">
        <f t="shared" si="36"/>
        <v>1.2857142857142836E-2</v>
      </c>
      <c r="U210">
        <f t="shared" si="37"/>
        <v>1.1933174224343632E-2</v>
      </c>
      <c r="V210">
        <f t="shared" si="38"/>
        <v>-7.0000000000000007E-2</v>
      </c>
      <c r="W210">
        <f t="shared" si="39"/>
        <v>1.3422818791946421E-2</v>
      </c>
      <c r="X210">
        <f t="shared" si="40"/>
        <v>-2.4360281521405711E-2</v>
      </c>
      <c r="Y210">
        <f t="shared" si="41"/>
        <v>-1.5856085170288723E-2</v>
      </c>
      <c r="Z210">
        <f t="shared" si="42"/>
        <v>-4.2885129653681894E-3</v>
      </c>
      <c r="AA210">
        <f t="shared" si="43"/>
        <v>7.8697879812664011E-3</v>
      </c>
      <c r="AB210">
        <f t="shared" si="44"/>
        <v>-1.5329678510008831E-2</v>
      </c>
    </row>
    <row r="211" spans="1:28">
      <c r="A211" s="71">
        <v>44866</v>
      </c>
      <c r="B211">
        <v>10890.849609000001</v>
      </c>
      <c r="C211" s="105">
        <v>149.56449900000001</v>
      </c>
      <c r="D211" s="105">
        <v>96.790001000000004</v>
      </c>
      <c r="E211" s="105">
        <v>14.11</v>
      </c>
      <c r="F211" s="105">
        <v>8.4</v>
      </c>
      <c r="G211" s="105">
        <v>23.02</v>
      </c>
      <c r="H211">
        <v>9.0500000000000007</v>
      </c>
      <c r="I211">
        <v>135.33531199999999</v>
      </c>
      <c r="J211">
        <v>225.52903699999999</v>
      </c>
      <c r="K211">
        <v>227.820007</v>
      </c>
      <c r="L211">
        <v>335.67022700000001</v>
      </c>
      <c r="M211">
        <v>26.621970999999998</v>
      </c>
      <c r="P211" s="71">
        <v>44866</v>
      </c>
      <c r="Q211">
        <f t="shared" si="34"/>
        <v>-8.8550646412424439E-3</v>
      </c>
      <c r="R211">
        <f t="shared" si="34"/>
        <v>-1.754265525625431E-2</v>
      </c>
      <c r="S211">
        <f t="shared" si="35"/>
        <v>-5.515424531131894E-2</v>
      </c>
      <c r="T211">
        <f t="shared" si="36"/>
        <v>-4.9365303244005843E-3</v>
      </c>
      <c r="U211">
        <f t="shared" si="37"/>
        <v>-9.4339622641509517E-3</v>
      </c>
      <c r="V211">
        <f t="shared" si="38"/>
        <v>-9.8924731182795881E-3</v>
      </c>
      <c r="W211">
        <f t="shared" si="39"/>
        <v>-1.1037527593818748E-3</v>
      </c>
      <c r="X211">
        <f t="shared" si="40"/>
        <v>3.4082214380230305E-3</v>
      </c>
      <c r="Y211">
        <f t="shared" si="41"/>
        <v>-1.7059428567000517E-2</v>
      </c>
      <c r="Z211">
        <f t="shared" si="42"/>
        <v>1.2306144353269545E-3</v>
      </c>
      <c r="AA211">
        <f t="shared" si="43"/>
        <v>1.1813739573667655E-2</v>
      </c>
      <c r="AB211">
        <f t="shared" si="44"/>
        <v>8.3272116646715636E-3</v>
      </c>
    </row>
    <row r="212" spans="1:28">
      <c r="A212" s="71">
        <v>44867</v>
      </c>
      <c r="B212">
        <v>10524.799805000001</v>
      </c>
      <c r="C212" s="105">
        <v>143.985016</v>
      </c>
      <c r="D212" s="105">
        <v>92.120002999999997</v>
      </c>
      <c r="E212" s="105">
        <v>13.58</v>
      </c>
      <c r="F212" s="105">
        <v>7.75</v>
      </c>
      <c r="G212" s="105">
        <v>21.620000999999998</v>
      </c>
      <c r="H212">
        <v>8.69</v>
      </c>
      <c r="I212">
        <v>132.09757999999999</v>
      </c>
      <c r="J212">
        <v>217.55244400000001</v>
      </c>
      <c r="K212">
        <v>214.979996</v>
      </c>
      <c r="L212">
        <v>336.83544899999998</v>
      </c>
      <c r="M212">
        <v>25.790334999999999</v>
      </c>
      <c r="P212" s="71">
        <v>44867</v>
      </c>
      <c r="Q212">
        <f t="shared" si="34"/>
        <v>-3.3610766573941422E-2</v>
      </c>
      <c r="R212">
        <f t="shared" si="34"/>
        <v>-3.7304862031463833E-2</v>
      </c>
      <c r="S212">
        <f t="shared" si="35"/>
        <v>-4.8248764869834093E-2</v>
      </c>
      <c r="T212">
        <f t="shared" si="36"/>
        <v>-3.756201275690995E-2</v>
      </c>
      <c r="U212">
        <f t="shared" si="37"/>
        <v>-7.7380952380952425E-2</v>
      </c>
      <c r="V212">
        <f t="shared" si="38"/>
        <v>-6.0816637706342359E-2</v>
      </c>
      <c r="W212">
        <f t="shared" si="39"/>
        <v>-3.9779005524862007E-2</v>
      </c>
      <c r="X212">
        <f t="shared" si="40"/>
        <v>-2.3923778296679837E-2</v>
      </c>
      <c r="Y212">
        <f t="shared" si="41"/>
        <v>-3.5368363675494167E-2</v>
      </c>
      <c r="Z212">
        <f t="shared" si="42"/>
        <v>-5.6360330987084921E-2</v>
      </c>
      <c r="AA212">
        <f t="shared" si="43"/>
        <v>3.4713296154203497E-3</v>
      </c>
      <c r="AB212">
        <f t="shared" si="44"/>
        <v>-3.1238708809351482E-2</v>
      </c>
    </row>
    <row r="213" spans="1:28">
      <c r="A213" s="71">
        <v>44868</v>
      </c>
      <c r="B213">
        <v>10342.940430000001</v>
      </c>
      <c r="C213" s="105">
        <v>137.879333</v>
      </c>
      <c r="D213" s="105">
        <v>89.300003000000004</v>
      </c>
      <c r="E213" s="105">
        <v>13.73</v>
      </c>
      <c r="F213" s="105">
        <v>7.93</v>
      </c>
      <c r="G213" s="105">
        <v>21.200001</v>
      </c>
      <c r="H213">
        <v>8.83</v>
      </c>
      <c r="I213">
        <v>134.116165</v>
      </c>
      <c r="J213">
        <v>211.770172</v>
      </c>
      <c r="K213">
        <v>215.30999800000001</v>
      </c>
      <c r="L213">
        <v>335.94949300000002</v>
      </c>
      <c r="M213">
        <v>25.484445999999998</v>
      </c>
      <c r="P213" s="71">
        <v>44868</v>
      </c>
      <c r="Q213">
        <f t="shared" si="34"/>
        <v>-1.7279129139691981E-2</v>
      </c>
      <c r="R213">
        <f t="shared" si="34"/>
        <v>-4.2404988863563406E-2</v>
      </c>
      <c r="S213">
        <f t="shared" si="35"/>
        <v>-3.0612243901034102E-2</v>
      </c>
      <c r="T213">
        <f t="shared" si="36"/>
        <v>1.1045655375552309E-2</v>
      </c>
      <c r="U213">
        <f t="shared" si="37"/>
        <v>2.3225806451612867E-2</v>
      </c>
      <c r="V213">
        <f t="shared" si="38"/>
        <v>-1.9426456085732752E-2</v>
      </c>
      <c r="W213">
        <f t="shared" si="39"/>
        <v>1.6110471806674406E-2</v>
      </c>
      <c r="X213">
        <f t="shared" si="40"/>
        <v>1.5281014232054833E-2</v>
      </c>
      <c r="Y213">
        <f t="shared" si="41"/>
        <v>-2.6578749903632459E-2</v>
      </c>
      <c r="Z213">
        <f t="shared" si="42"/>
        <v>1.535035845846827E-3</v>
      </c>
      <c r="AA213">
        <f t="shared" si="43"/>
        <v>-2.6302338504756509E-3</v>
      </c>
      <c r="AB213">
        <f t="shared" si="44"/>
        <v>-1.1860605920783911E-2</v>
      </c>
    </row>
    <row r="214" spans="1:28">
      <c r="A214" s="71">
        <v>44869</v>
      </c>
      <c r="B214">
        <v>10475.25</v>
      </c>
      <c r="C214" s="105">
        <v>137.61082500000001</v>
      </c>
      <c r="D214" s="105">
        <v>90.980002999999996</v>
      </c>
      <c r="E214" s="105">
        <v>14.11</v>
      </c>
      <c r="F214" s="105">
        <v>8.25</v>
      </c>
      <c r="G214" s="105">
        <v>22.040001</v>
      </c>
      <c r="H214">
        <v>9</v>
      </c>
      <c r="I214">
        <v>141.46104399999999</v>
      </c>
      <c r="J214">
        <v>218.82751500000001</v>
      </c>
      <c r="K214">
        <v>207.470001</v>
      </c>
      <c r="L214">
        <v>344.65469400000001</v>
      </c>
      <c r="M214">
        <v>27.042570000000001</v>
      </c>
      <c r="P214" s="71">
        <v>44869</v>
      </c>
      <c r="Q214">
        <f t="shared" si="34"/>
        <v>1.2792258729077823E-2</v>
      </c>
      <c r="R214">
        <f t="shared" si="34"/>
        <v>-1.9474129599973992E-3</v>
      </c>
      <c r="S214">
        <f t="shared" si="35"/>
        <v>1.881298928959714E-2</v>
      </c>
      <c r="T214">
        <f t="shared" si="36"/>
        <v>2.7676620538965694E-2</v>
      </c>
      <c r="U214">
        <f t="shared" si="37"/>
        <v>4.0353089533417437E-2</v>
      </c>
      <c r="V214">
        <f t="shared" si="38"/>
        <v>3.962263964044152E-2</v>
      </c>
      <c r="W214">
        <f t="shared" si="39"/>
        <v>1.9252548131370319E-2</v>
      </c>
      <c r="X214">
        <f t="shared" si="40"/>
        <v>5.4765053862075405E-2</v>
      </c>
      <c r="Y214">
        <f t="shared" si="41"/>
        <v>3.3325481739704128E-2</v>
      </c>
      <c r="Z214">
        <f t="shared" si="42"/>
        <v>-3.641260077481405E-2</v>
      </c>
      <c r="AA214">
        <f t="shared" si="43"/>
        <v>2.5912231396044965E-2</v>
      </c>
      <c r="AB214">
        <f t="shared" si="44"/>
        <v>6.1140195082129825E-2</v>
      </c>
    </row>
    <row r="215" spans="1:28">
      <c r="A215" s="71">
        <v>44872</v>
      </c>
      <c r="B215">
        <v>10564.519531</v>
      </c>
      <c r="C215" s="105">
        <v>138.14781199999999</v>
      </c>
      <c r="D215" s="105">
        <v>90.529999000000004</v>
      </c>
      <c r="E215" s="105">
        <v>14.32</v>
      </c>
      <c r="F215" s="105">
        <v>8.1</v>
      </c>
      <c r="G215" s="105">
        <v>22.809999000000001</v>
      </c>
      <c r="H215">
        <v>8.76</v>
      </c>
      <c r="I215">
        <v>142.91000399999999</v>
      </c>
      <c r="J215">
        <v>225.23249799999999</v>
      </c>
      <c r="K215">
        <v>197.08000200000001</v>
      </c>
      <c r="L215">
        <v>349.13247699999999</v>
      </c>
      <c r="M215">
        <v>27.482288</v>
      </c>
      <c r="P215" s="71">
        <v>44872</v>
      </c>
      <c r="Q215">
        <f t="shared" si="34"/>
        <v>8.5219475430180578E-3</v>
      </c>
      <c r="R215">
        <f t="shared" si="34"/>
        <v>3.9022148148590932E-3</v>
      </c>
      <c r="S215">
        <f t="shared" si="35"/>
        <v>-4.9461858118425512E-3</v>
      </c>
      <c r="T215">
        <f t="shared" si="36"/>
        <v>1.488306165839836E-2</v>
      </c>
      <c r="U215">
        <f t="shared" si="37"/>
        <v>-1.8181818181818226E-2</v>
      </c>
      <c r="V215">
        <f t="shared" si="38"/>
        <v>3.4936386799619523E-2</v>
      </c>
      <c r="W215">
        <f t="shared" si="39"/>
        <v>-2.6666666666666689E-2</v>
      </c>
      <c r="X215">
        <f t="shared" si="40"/>
        <v>1.0242819924331957E-2</v>
      </c>
      <c r="Y215">
        <f t="shared" si="41"/>
        <v>2.9269550495055374E-2</v>
      </c>
      <c r="Z215">
        <f t="shared" si="42"/>
        <v>-5.0079524509184292E-2</v>
      </c>
      <c r="AA215">
        <f t="shared" si="43"/>
        <v>1.2992084767602172E-2</v>
      </c>
      <c r="AB215">
        <f t="shared" si="44"/>
        <v>1.6260214913005649E-2</v>
      </c>
    </row>
    <row r="216" spans="1:28">
      <c r="A216" s="71">
        <v>44873</v>
      </c>
      <c r="B216">
        <v>10616.200194999999</v>
      </c>
      <c r="C216" s="105">
        <v>138.724594</v>
      </c>
      <c r="D216" s="105">
        <v>89.980002999999996</v>
      </c>
      <c r="E216" s="105">
        <v>14.25</v>
      </c>
      <c r="F216" s="105">
        <v>7.89</v>
      </c>
      <c r="G216" s="105">
        <v>22.799999</v>
      </c>
      <c r="H216">
        <v>9.1</v>
      </c>
      <c r="I216">
        <v>145.91790800000001</v>
      </c>
      <c r="J216">
        <v>226.220932</v>
      </c>
      <c r="K216">
        <v>191.300003</v>
      </c>
      <c r="L216">
        <v>350.53839099999999</v>
      </c>
      <c r="M216">
        <v>27.577877000000001</v>
      </c>
      <c r="P216" s="71">
        <v>44873</v>
      </c>
      <c r="Q216">
        <f t="shared" si="34"/>
        <v>4.8919086048684335E-3</v>
      </c>
      <c r="R216">
        <f t="shared" si="34"/>
        <v>4.1751077461871684E-3</v>
      </c>
      <c r="S216">
        <f t="shared" si="35"/>
        <v>-6.075290026237681E-3</v>
      </c>
      <c r="T216">
        <f t="shared" si="36"/>
        <v>-4.888268156424601E-3</v>
      </c>
      <c r="U216">
        <f t="shared" si="37"/>
        <v>-2.5925925925925922E-2</v>
      </c>
      <c r="V216">
        <f t="shared" si="38"/>
        <v>-4.3840422790029769E-4</v>
      </c>
      <c r="W216">
        <f t="shared" si="39"/>
        <v>3.8812785388127838E-2</v>
      </c>
      <c r="X216">
        <f t="shared" si="40"/>
        <v>2.1047539820935313E-2</v>
      </c>
      <c r="Y216">
        <f t="shared" si="41"/>
        <v>4.3885052502503977E-3</v>
      </c>
      <c r="Z216">
        <f t="shared" si="42"/>
        <v>-2.9328186225612091E-2</v>
      </c>
      <c r="AA216">
        <f t="shared" si="43"/>
        <v>4.026878313013532E-3</v>
      </c>
      <c r="AB216">
        <f t="shared" si="44"/>
        <v>3.4782038526050075E-3</v>
      </c>
    </row>
    <row r="217" spans="1:28">
      <c r="A217" s="71">
        <v>44874</v>
      </c>
      <c r="B217">
        <v>10353.169921999999</v>
      </c>
      <c r="C217" s="105">
        <v>134.12033099999999</v>
      </c>
      <c r="D217" s="105">
        <v>86.139999000000003</v>
      </c>
      <c r="E217" s="105">
        <v>13.98</v>
      </c>
      <c r="F217" s="105">
        <v>7.23</v>
      </c>
      <c r="G217" s="105">
        <v>22.110001</v>
      </c>
      <c r="H217">
        <v>8.56</v>
      </c>
      <c r="I217">
        <v>137.663681</v>
      </c>
      <c r="J217">
        <v>221.911407</v>
      </c>
      <c r="K217">
        <v>177.58999600000001</v>
      </c>
      <c r="L217">
        <v>348.593231</v>
      </c>
      <c r="M217">
        <v>26.574179000000001</v>
      </c>
      <c r="P217" s="71">
        <v>44874</v>
      </c>
      <c r="Q217">
        <f t="shared" si="34"/>
        <v>-2.4776310560145794E-2</v>
      </c>
      <c r="R217">
        <f t="shared" si="34"/>
        <v>-3.3189954767501452E-2</v>
      </c>
      <c r="S217">
        <f t="shared" si="35"/>
        <v>-4.26761932870795E-2</v>
      </c>
      <c r="T217">
        <f t="shared" si="36"/>
        <v>-1.8947368421052602E-2</v>
      </c>
      <c r="U217">
        <f t="shared" si="37"/>
        <v>-8.3650190114068351E-2</v>
      </c>
      <c r="V217">
        <f t="shared" si="38"/>
        <v>-3.0263071502766262E-2</v>
      </c>
      <c r="W217">
        <f t="shared" si="39"/>
        <v>-5.9340659340659248E-2</v>
      </c>
      <c r="X217">
        <f t="shared" si="40"/>
        <v>-5.6567607863457131E-2</v>
      </c>
      <c r="Y217">
        <f t="shared" si="41"/>
        <v>-1.9050071812099192E-2</v>
      </c>
      <c r="Z217">
        <f t="shared" si="42"/>
        <v>-7.1667573366425874E-2</v>
      </c>
      <c r="AA217">
        <f t="shared" si="43"/>
        <v>-5.5490640966626313E-3</v>
      </c>
      <c r="AB217">
        <f t="shared" si="44"/>
        <v>-3.6395042301479552E-2</v>
      </c>
    </row>
    <row r="218" spans="1:28">
      <c r="A218" s="71">
        <v>44875</v>
      </c>
      <c r="B218">
        <v>11114.150390999999</v>
      </c>
      <c r="C218" s="105">
        <v>146.05363500000001</v>
      </c>
      <c r="D218" s="105">
        <v>96.629997000000003</v>
      </c>
      <c r="E218" s="105">
        <v>14.93</v>
      </c>
      <c r="F218" s="105">
        <v>8.65</v>
      </c>
      <c r="G218" s="105">
        <v>25.17</v>
      </c>
      <c r="H218">
        <v>9.7799999999999994</v>
      </c>
      <c r="I218">
        <v>157.389893</v>
      </c>
      <c r="J218">
        <v>240.167618</v>
      </c>
      <c r="K218">
        <v>190.720001</v>
      </c>
      <c r="L218">
        <v>364.299194</v>
      </c>
      <c r="M218">
        <v>28.008033999999999</v>
      </c>
      <c r="P218" s="71">
        <v>44875</v>
      </c>
      <c r="Q218">
        <f t="shared" si="34"/>
        <v>7.350217128987252E-2</v>
      </c>
      <c r="R218">
        <f t="shared" si="34"/>
        <v>8.8974608927859133E-2</v>
      </c>
      <c r="S218">
        <f t="shared" si="35"/>
        <v>0.1217784783118003</v>
      </c>
      <c r="T218">
        <f t="shared" si="36"/>
        <v>6.7954220314735289E-2</v>
      </c>
      <c r="U218">
        <f t="shared" si="37"/>
        <v>0.19640387275242044</v>
      </c>
      <c r="V218">
        <f t="shared" si="38"/>
        <v>0.13839886303035451</v>
      </c>
      <c r="W218">
        <f t="shared" si="39"/>
        <v>0.14252336448598116</v>
      </c>
      <c r="X218">
        <f t="shared" si="40"/>
        <v>0.14329278322871525</v>
      </c>
      <c r="Y218">
        <f t="shared" si="41"/>
        <v>8.2268015181391763E-2</v>
      </c>
      <c r="Z218">
        <f t="shared" si="42"/>
        <v>7.3934372969972822E-2</v>
      </c>
      <c r="AA218">
        <f t="shared" si="43"/>
        <v>4.5055272458804564E-2</v>
      </c>
      <c r="AB218">
        <f t="shared" si="44"/>
        <v>5.395669984762267E-2</v>
      </c>
    </row>
    <row r="219" spans="1:28">
      <c r="A219" s="71">
        <v>44876</v>
      </c>
      <c r="B219">
        <v>11323.330078000001</v>
      </c>
      <c r="C219" s="105">
        <v>148.86790500000001</v>
      </c>
      <c r="D219" s="105">
        <v>100.790001</v>
      </c>
      <c r="E219" s="105">
        <v>14.88</v>
      </c>
      <c r="F219" s="105">
        <v>10.26</v>
      </c>
      <c r="G219" s="105">
        <v>25.780000999999999</v>
      </c>
      <c r="H219">
        <v>10.35</v>
      </c>
      <c r="I219">
        <v>163.15583799999999</v>
      </c>
      <c r="J219">
        <v>244.24981700000001</v>
      </c>
      <c r="K219">
        <v>195.970001</v>
      </c>
      <c r="L219">
        <v>370.90508999999997</v>
      </c>
      <c r="M219">
        <v>29.202919000000001</v>
      </c>
      <c r="P219" s="71">
        <v>44876</v>
      </c>
      <c r="Q219">
        <f t="shared" si="34"/>
        <v>1.8821023617728881E-2</v>
      </c>
      <c r="R219">
        <f t="shared" si="34"/>
        <v>1.9268743294201428E-2</v>
      </c>
      <c r="S219">
        <f t="shared" si="35"/>
        <v>4.305085510868846E-2</v>
      </c>
      <c r="T219">
        <f t="shared" si="36"/>
        <v>-3.3489618218351599E-3</v>
      </c>
      <c r="U219">
        <f t="shared" si="37"/>
        <v>0.18612716763005774</v>
      </c>
      <c r="V219">
        <f t="shared" si="38"/>
        <v>2.4235240365514377E-2</v>
      </c>
      <c r="W219">
        <f t="shared" si="39"/>
        <v>5.8282208588957087E-2</v>
      </c>
      <c r="X219">
        <f t="shared" si="40"/>
        <v>3.6634785691098903E-2</v>
      </c>
      <c r="Y219">
        <f t="shared" si="41"/>
        <v>1.6997291450007231E-2</v>
      </c>
      <c r="Z219">
        <f t="shared" si="42"/>
        <v>2.7527264956337748E-2</v>
      </c>
      <c r="AA219">
        <f t="shared" si="43"/>
        <v>1.813316117301092E-2</v>
      </c>
      <c r="AB219">
        <f t="shared" si="44"/>
        <v>4.2662223274936149E-2</v>
      </c>
    </row>
    <row r="220" spans="1:28">
      <c r="A220" s="71">
        <v>44879</v>
      </c>
      <c r="B220">
        <v>11196.219727</v>
      </c>
      <c r="C220" s="105">
        <v>147.45578</v>
      </c>
      <c r="D220" s="105">
        <v>98.489998</v>
      </c>
      <c r="E220" s="105">
        <v>14.68</v>
      </c>
      <c r="F220" s="105">
        <v>9.6</v>
      </c>
      <c r="G220" s="105">
        <v>25.450001</v>
      </c>
      <c r="H220">
        <v>10.6</v>
      </c>
      <c r="I220">
        <v>162.83607499999999</v>
      </c>
      <c r="J220">
        <v>238.75418099999999</v>
      </c>
      <c r="K220">
        <v>190.949997</v>
      </c>
      <c r="L220">
        <v>368.19915800000001</v>
      </c>
      <c r="M220">
        <v>29.088211000000001</v>
      </c>
      <c r="P220" s="71">
        <v>44879</v>
      </c>
      <c r="Q220">
        <f t="shared" si="34"/>
        <v>-1.1225527307285934E-2</v>
      </c>
      <c r="R220">
        <f t="shared" si="34"/>
        <v>-9.4857585320355185E-3</v>
      </c>
      <c r="S220">
        <f t="shared" si="35"/>
        <v>-2.2819753717434766E-2</v>
      </c>
      <c r="T220">
        <f t="shared" si="36"/>
        <v>-1.3440860215053835E-2</v>
      </c>
      <c r="U220">
        <f t="shared" si="37"/>
        <v>-6.4327485380116969E-2</v>
      </c>
      <c r="V220">
        <f t="shared" si="38"/>
        <v>-1.2800620139619013E-2</v>
      </c>
      <c r="W220">
        <f t="shared" si="39"/>
        <v>2.4154589371980676E-2</v>
      </c>
      <c r="X220">
        <f t="shared" si="40"/>
        <v>-1.9598624475821373E-3</v>
      </c>
      <c r="Y220">
        <f t="shared" si="41"/>
        <v>-2.2500061893598138E-2</v>
      </c>
      <c r="Z220">
        <f t="shared" si="42"/>
        <v>-2.5616186020226639E-2</v>
      </c>
      <c r="AA220">
        <f t="shared" si="43"/>
        <v>-7.2954835966256536E-3</v>
      </c>
      <c r="AB220">
        <f t="shared" si="44"/>
        <v>-3.9279635025526128E-3</v>
      </c>
    </row>
    <row r="221" spans="1:28">
      <c r="A221" s="71">
        <v>44880</v>
      </c>
      <c r="B221">
        <v>11358.410156</v>
      </c>
      <c r="C221" s="105">
        <v>149.20600899999999</v>
      </c>
      <c r="D221" s="105">
        <v>98.940002000000007</v>
      </c>
      <c r="E221" s="105">
        <v>14.61</v>
      </c>
      <c r="F221" s="105">
        <v>10.029999999999999</v>
      </c>
      <c r="G221" s="105">
        <v>25.43</v>
      </c>
      <c r="H221">
        <v>11.16</v>
      </c>
      <c r="I221">
        <v>166.543488</v>
      </c>
      <c r="J221">
        <v>239.16931199999999</v>
      </c>
      <c r="K221">
        <v>194.41999799999999</v>
      </c>
      <c r="L221">
        <v>368.69988999999998</v>
      </c>
      <c r="M221">
        <v>29.212475000000001</v>
      </c>
      <c r="P221" s="71">
        <v>44880</v>
      </c>
      <c r="Q221">
        <f t="shared" si="34"/>
        <v>1.4486177741659842E-2</v>
      </c>
      <c r="R221">
        <f t="shared" si="34"/>
        <v>1.1869517763223593E-2</v>
      </c>
      <c r="S221">
        <f t="shared" si="35"/>
        <v>4.5690324818567565E-3</v>
      </c>
      <c r="T221">
        <f t="shared" si="36"/>
        <v>-4.7683923705722263E-3</v>
      </c>
      <c r="U221">
        <f t="shared" si="37"/>
        <v>4.4791666666666639E-2</v>
      </c>
      <c r="V221">
        <f t="shared" si="38"/>
        <v>-7.8589387874682603E-4</v>
      </c>
      <c r="W221">
        <f t="shared" si="39"/>
        <v>5.2830188679245334E-2</v>
      </c>
      <c r="X221">
        <f t="shared" si="40"/>
        <v>2.2767761996228431E-2</v>
      </c>
      <c r="Y221">
        <f t="shared" si="41"/>
        <v>1.7387381375323534E-3</v>
      </c>
      <c r="Z221">
        <f t="shared" si="42"/>
        <v>1.8172301935150049E-2</v>
      </c>
      <c r="AA221">
        <f t="shared" si="43"/>
        <v>1.3599487916264351E-3</v>
      </c>
      <c r="AB221">
        <f t="shared" si="44"/>
        <v>4.2719712119800059E-3</v>
      </c>
    </row>
    <row r="222" spans="1:28">
      <c r="A222" s="71">
        <v>44881</v>
      </c>
      <c r="B222">
        <v>11183.660156</v>
      </c>
      <c r="C222" s="105">
        <v>147.962952</v>
      </c>
      <c r="D222" s="105">
        <v>97.120002999999997</v>
      </c>
      <c r="E222" s="105">
        <v>14.09</v>
      </c>
      <c r="F222" s="105">
        <v>9.31</v>
      </c>
      <c r="G222" s="105">
        <v>23.690000999999999</v>
      </c>
      <c r="H222">
        <v>9.6300000000000008</v>
      </c>
      <c r="I222">
        <v>158.98876999999999</v>
      </c>
      <c r="J222">
        <v>239.60543799999999</v>
      </c>
      <c r="K222">
        <v>186.91999799999999</v>
      </c>
      <c r="L222">
        <v>368.17028800000003</v>
      </c>
      <c r="M222">
        <v>27.998476</v>
      </c>
      <c r="P222" s="71">
        <v>44881</v>
      </c>
      <c r="Q222">
        <f t="shared" si="34"/>
        <v>-1.5385075692806317E-2</v>
      </c>
      <c r="R222">
        <f t="shared" si="34"/>
        <v>-8.3311456980260986E-3</v>
      </c>
      <c r="S222">
        <f t="shared" si="35"/>
        <v>-1.8394976381747089E-2</v>
      </c>
      <c r="T222">
        <f t="shared" si="36"/>
        <v>-3.5592060232717292E-2</v>
      </c>
      <c r="U222">
        <f t="shared" si="37"/>
        <v>-7.178464606181445E-2</v>
      </c>
      <c r="V222">
        <f t="shared" si="38"/>
        <v>-6.8423082972866728E-2</v>
      </c>
      <c r="W222">
        <f t="shared" si="39"/>
        <v>-0.13709677419354832</v>
      </c>
      <c r="X222">
        <f t="shared" si="40"/>
        <v>-4.536183366112765E-2</v>
      </c>
      <c r="Y222">
        <f t="shared" si="41"/>
        <v>1.8235031758589563E-3</v>
      </c>
      <c r="Z222">
        <f t="shared" si="42"/>
        <v>-3.8576278557517524E-2</v>
      </c>
      <c r="AA222">
        <f t="shared" si="43"/>
        <v>-1.4364040086910642E-3</v>
      </c>
      <c r="AB222">
        <f t="shared" si="44"/>
        <v>-4.1557553750580914E-2</v>
      </c>
    </row>
    <row r="223" spans="1:28">
      <c r="A223" s="71">
        <v>44882</v>
      </c>
      <c r="B223">
        <v>11144.959961</v>
      </c>
      <c r="C223" s="105">
        <v>149.88223300000001</v>
      </c>
      <c r="D223" s="105">
        <v>94.849997999999999</v>
      </c>
      <c r="E223" s="105">
        <v>13.95</v>
      </c>
      <c r="F223" s="105">
        <v>9.14</v>
      </c>
      <c r="G223" s="105">
        <v>23.33</v>
      </c>
      <c r="H223">
        <v>9.51</v>
      </c>
      <c r="I223">
        <v>156.66040000000001</v>
      </c>
      <c r="J223">
        <v>239.55587800000001</v>
      </c>
      <c r="K223">
        <v>183.16999799999999</v>
      </c>
      <c r="L223">
        <v>365.71472199999999</v>
      </c>
      <c r="M223">
        <v>28.132303</v>
      </c>
      <c r="P223" s="71">
        <v>44882</v>
      </c>
      <c r="Q223">
        <f t="shared" si="34"/>
        <v>-3.4604230153789948E-3</v>
      </c>
      <c r="R223">
        <f t="shared" si="34"/>
        <v>1.2971361912271204E-2</v>
      </c>
      <c r="S223">
        <f t="shared" si="35"/>
        <v>-2.3373197383447338E-2</v>
      </c>
      <c r="T223">
        <f t="shared" si="36"/>
        <v>-9.9361249112846391E-3</v>
      </c>
      <c r="U223">
        <f t="shared" si="37"/>
        <v>-1.8259935553168627E-2</v>
      </c>
      <c r="V223">
        <f t="shared" si="38"/>
        <v>-1.5196326922907283E-2</v>
      </c>
      <c r="W223">
        <f t="shared" si="39"/>
        <v>-1.2461059190031255E-2</v>
      </c>
      <c r="X223">
        <f t="shared" si="40"/>
        <v>-1.4644870829555939E-2</v>
      </c>
      <c r="Y223">
        <f t="shared" si="41"/>
        <v>-2.0684004676048043E-4</v>
      </c>
      <c r="Z223">
        <f t="shared" si="42"/>
        <v>-2.0062058849369343E-2</v>
      </c>
      <c r="AA223">
        <f t="shared" si="43"/>
        <v>-6.6696473888192545E-3</v>
      </c>
      <c r="AB223">
        <f t="shared" si="44"/>
        <v>4.7797958717467389E-3</v>
      </c>
    </row>
    <row r="224" spans="1:28">
      <c r="A224" s="71">
        <v>44883</v>
      </c>
      <c r="B224">
        <v>11146.059569999999</v>
      </c>
      <c r="C224" s="105">
        <v>150.44906599999999</v>
      </c>
      <c r="D224" s="105">
        <v>94.139999000000003</v>
      </c>
      <c r="E224" s="105">
        <v>14.05</v>
      </c>
      <c r="F224" s="105">
        <v>8.11</v>
      </c>
      <c r="G224" s="105">
        <v>24.190000999999999</v>
      </c>
      <c r="H224">
        <v>9.4700000000000006</v>
      </c>
      <c r="I224">
        <v>153.982269</v>
      </c>
      <c r="J224">
        <v>239.09991500000001</v>
      </c>
      <c r="K224">
        <v>180.19000199999999</v>
      </c>
      <c r="L224">
        <v>365.15621900000002</v>
      </c>
      <c r="M224">
        <v>28.180098000000001</v>
      </c>
      <c r="P224" s="71">
        <v>44883</v>
      </c>
      <c r="Q224">
        <f t="shared" si="34"/>
        <v>9.8664239606680406E-5</v>
      </c>
      <c r="R224">
        <f t="shared" si="34"/>
        <v>3.7818558521207388E-3</v>
      </c>
      <c r="S224">
        <f t="shared" si="35"/>
        <v>-7.4854930413387703E-3</v>
      </c>
      <c r="T224">
        <f t="shared" si="36"/>
        <v>7.1684587813621095E-3</v>
      </c>
      <c r="U224">
        <f t="shared" si="37"/>
        <v>-0.1126914660831511</v>
      </c>
      <c r="V224">
        <f t="shared" si="38"/>
        <v>3.6862451778825571E-2</v>
      </c>
      <c r="W224">
        <f t="shared" si="39"/>
        <v>-4.2060988433227286E-3</v>
      </c>
      <c r="X224">
        <f t="shared" si="40"/>
        <v>-1.7095136996969289E-2</v>
      </c>
      <c r="Y224">
        <f t="shared" si="41"/>
        <v>-1.9033680317374513E-3</v>
      </c>
      <c r="Z224">
        <f t="shared" si="42"/>
        <v>-1.6269018029906841E-2</v>
      </c>
      <c r="AA224">
        <f t="shared" si="43"/>
        <v>-1.5271548187769518E-3</v>
      </c>
      <c r="AB224">
        <f t="shared" si="44"/>
        <v>1.6989366281175309E-3</v>
      </c>
    </row>
    <row r="225" spans="1:28">
      <c r="A225" s="71">
        <v>44886</v>
      </c>
      <c r="B225">
        <v>11024.509765999999</v>
      </c>
      <c r="C225" s="105">
        <v>147.187286</v>
      </c>
      <c r="D225" s="105">
        <v>92.459998999999996</v>
      </c>
      <c r="E225" s="105">
        <v>13.85</v>
      </c>
      <c r="F225" s="105">
        <v>7.49</v>
      </c>
      <c r="G225" s="105">
        <v>24.530000999999999</v>
      </c>
      <c r="H225">
        <v>9.32</v>
      </c>
      <c r="I225">
        <v>153.06291200000001</v>
      </c>
      <c r="J225">
        <v>239.92263800000001</v>
      </c>
      <c r="K225">
        <v>167.86999499999999</v>
      </c>
      <c r="L225">
        <v>366.12875400000001</v>
      </c>
      <c r="M225">
        <v>27.874207999999999</v>
      </c>
      <c r="P225" s="71">
        <v>44886</v>
      </c>
      <c r="Q225">
        <f t="shared" si="34"/>
        <v>-1.0905181623751202E-2</v>
      </c>
      <c r="R225">
        <f t="shared" si="34"/>
        <v>-2.1680294113623728E-2</v>
      </c>
      <c r="S225">
        <f t="shared" si="35"/>
        <v>-1.7845761821178762E-2</v>
      </c>
      <c r="T225">
        <f t="shared" si="36"/>
        <v>-1.4234875444839933E-2</v>
      </c>
      <c r="U225">
        <f t="shared" si="37"/>
        <v>-7.6448828606658359E-2</v>
      </c>
      <c r="V225">
        <f t="shared" si="38"/>
        <v>1.4055394210194529E-2</v>
      </c>
      <c r="W225">
        <f t="shared" si="39"/>
        <v>-1.5839493136219678E-2</v>
      </c>
      <c r="X225">
        <f t="shared" si="40"/>
        <v>-5.970538075393543E-3</v>
      </c>
      <c r="Y225">
        <f t="shared" si="41"/>
        <v>3.4409171580006472E-3</v>
      </c>
      <c r="Z225">
        <f t="shared" si="42"/>
        <v>-6.8372311800074262E-2</v>
      </c>
      <c r="AA225">
        <f t="shared" si="43"/>
        <v>2.663339550024187E-3</v>
      </c>
      <c r="AB225">
        <f t="shared" si="44"/>
        <v>-1.0854823854764505E-2</v>
      </c>
    </row>
    <row r="226" spans="1:28">
      <c r="A226" s="71">
        <v>44887</v>
      </c>
      <c r="B226">
        <v>11174.410156</v>
      </c>
      <c r="C226" s="105">
        <v>149.345215</v>
      </c>
      <c r="D226" s="105">
        <v>93.199996999999996</v>
      </c>
      <c r="E226" s="105">
        <v>13.98</v>
      </c>
      <c r="F226" s="105">
        <v>7.3</v>
      </c>
      <c r="G226" s="105">
        <v>23.84</v>
      </c>
      <c r="H226">
        <v>9.4700000000000006</v>
      </c>
      <c r="I226">
        <v>160.26786799999999</v>
      </c>
      <c r="J226">
        <v>242.87643399999999</v>
      </c>
      <c r="K226">
        <v>169.91000399999999</v>
      </c>
      <c r="L226">
        <v>369.65325899999999</v>
      </c>
      <c r="M226">
        <v>28.084509000000001</v>
      </c>
      <c r="P226" s="71">
        <v>44887</v>
      </c>
      <c r="Q226">
        <f t="shared" si="34"/>
        <v>1.3597011856463597E-2</v>
      </c>
      <c r="R226">
        <f t="shared" si="34"/>
        <v>1.4661110063541736E-2</v>
      </c>
      <c r="S226">
        <f t="shared" si="35"/>
        <v>8.0034394116746642E-3</v>
      </c>
      <c r="T226">
        <f t="shared" si="36"/>
        <v>9.3862815884477105E-3</v>
      </c>
      <c r="U226">
        <f t="shared" si="37"/>
        <v>-2.5367156208277754E-2</v>
      </c>
      <c r="V226">
        <f t="shared" si="38"/>
        <v>-2.8128861470490717E-2</v>
      </c>
      <c r="W226">
        <f t="shared" si="39"/>
        <v>1.6094420600858406E-2</v>
      </c>
      <c r="X226">
        <f t="shared" si="40"/>
        <v>4.7071860229602719E-2</v>
      </c>
      <c r="Y226">
        <f t="shared" si="41"/>
        <v>1.2311451827234338E-2</v>
      </c>
      <c r="Z226">
        <f t="shared" si="42"/>
        <v>1.2152314652776381E-2</v>
      </c>
      <c r="AA226">
        <f t="shared" si="43"/>
        <v>9.6264086376564029E-3</v>
      </c>
      <c r="AB226">
        <f t="shared" si="44"/>
        <v>7.5446448559184599E-3</v>
      </c>
    </row>
    <row r="227" spans="1:28">
      <c r="A227" s="71">
        <v>44888</v>
      </c>
      <c r="B227">
        <v>11285.320313</v>
      </c>
      <c r="C227" s="105">
        <v>150.230301</v>
      </c>
      <c r="D227" s="105">
        <v>94.129997000000003</v>
      </c>
      <c r="E227" s="105">
        <v>14.42</v>
      </c>
      <c r="F227" s="105">
        <v>7.84</v>
      </c>
      <c r="G227" s="105">
        <v>24.620000999999998</v>
      </c>
      <c r="H227">
        <v>9.73</v>
      </c>
      <c r="I227">
        <v>165.07450900000001</v>
      </c>
      <c r="J227">
        <v>245.404022</v>
      </c>
      <c r="K227">
        <v>183.199997</v>
      </c>
      <c r="L227">
        <v>371.94512900000001</v>
      </c>
      <c r="M227">
        <v>28.591137</v>
      </c>
      <c r="P227" s="71">
        <v>44888</v>
      </c>
      <c r="Q227">
        <f t="shared" si="34"/>
        <v>9.9253701494434621E-3</v>
      </c>
      <c r="R227">
        <f t="shared" si="34"/>
        <v>5.9264436426704472E-3</v>
      </c>
      <c r="S227">
        <f t="shared" si="35"/>
        <v>9.9785410937299375E-3</v>
      </c>
      <c r="T227">
        <f t="shared" si="36"/>
        <v>3.1473533619456331E-2</v>
      </c>
      <c r="U227">
        <f t="shared" si="37"/>
        <v>7.3972602739726029E-2</v>
      </c>
      <c r="V227">
        <f t="shared" si="38"/>
        <v>3.2718162751677791E-2</v>
      </c>
      <c r="W227">
        <f t="shared" si="39"/>
        <v>2.7455121436114019E-2</v>
      </c>
      <c r="X227">
        <f t="shared" si="40"/>
        <v>2.99912955727346E-2</v>
      </c>
      <c r="Y227">
        <f t="shared" si="41"/>
        <v>1.040688863210174E-2</v>
      </c>
      <c r="Z227">
        <f t="shared" si="42"/>
        <v>7.8217837014470382E-2</v>
      </c>
      <c r="AA227">
        <f t="shared" si="43"/>
        <v>6.2000535480197594E-3</v>
      </c>
      <c r="AB227">
        <f t="shared" si="44"/>
        <v>1.8039410979198502E-2</v>
      </c>
    </row>
    <row r="228" spans="1:28">
      <c r="A228" s="71">
        <v>44890</v>
      </c>
      <c r="B228">
        <v>11226.360352</v>
      </c>
      <c r="C228" s="105">
        <v>147.286743</v>
      </c>
      <c r="D228" s="105">
        <v>93.410004000000001</v>
      </c>
      <c r="E228" s="105">
        <v>14.5</v>
      </c>
      <c r="F228" s="105">
        <v>7.92</v>
      </c>
      <c r="G228" s="105">
        <v>25.389999</v>
      </c>
      <c r="H228">
        <v>9.73</v>
      </c>
      <c r="I228">
        <v>162.586243</v>
      </c>
      <c r="J228">
        <v>245.314819</v>
      </c>
      <c r="K228">
        <v>182.86000100000001</v>
      </c>
      <c r="L228">
        <v>374.45846599999999</v>
      </c>
      <c r="M228">
        <v>28.820554999999999</v>
      </c>
      <c r="P228" s="71">
        <v>44890</v>
      </c>
      <c r="Q228">
        <f t="shared" si="34"/>
        <v>-5.2244827231073092E-3</v>
      </c>
      <c r="R228">
        <f t="shared" si="34"/>
        <v>-1.9593637105206865E-2</v>
      </c>
      <c r="S228">
        <f t="shared" si="35"/>
        <v>-7.6489219478037621E-3</v>
      </c>
      <c r="T228">
        <f t="shared" si="36"/>
        <v>5.5478502080443881E-3</v>
      </c>
      <c r="U228">
        <f t="shared" si="37"/>
        <v>1.0204081632653071E-2</v>
      </c>
      <c r="V228">
        <f t="shared" si="38"/>
        <v>3.1275303360060833E-2</v>
      </c>
      <c r="W228">
        <f t="shared" si="39"/>
        <v>0</v>
      </c>
      <c r="X228">
        <f t="shared" si="40"/>
        <v>-1.5073593222076524E-2</v>
      </c>
      <c r="Y228">
        <f t="shared" si="41"/>
        <v>-3.6349444998092862E-4</v>
      </c>
      <c r="Z228">
        <f t="shared" si="42"/>
        <v>-1.8558733928362733E-3</v>
      </c>
      <c r="AA228">
        <f t="shared" si="43"/>
        <v>6.7572789748779815E-3</v>
      </c>
      <c r="AB228">
        <f t="shared" si="44"/>
        <v>8.0240950193760756E-3</v>
      </c>
    </row>
    <row r="229" spans="1:28">
      <c r="A229" s="71">
        <v>44893</v>
      </c>
      <c r="B229">
        <v>11049.5</v>
      </c>
      <c r="C229" s="105">
        <v>143.41838100000001</v>
      </c>
      <c r="D229" s="105">
        <v>93.949996999999996</v>
      </c>
      <c r="E229" s="105">
        <v>13.83</v>
      </c>
      <c r="F229" s="105">
        <v>7.64</v>
      </c>
      <c r="G229" s="105">
        <v>24.700001</v>
      </c>
      <c r="H229">
        <v>9.32</v>
      </c>
      <c r="I229">
        <v>158.15934799999999</v>
      </c>
      <c r="J229">
        <v>239.635178</v>
      </c>
      <c r="K229">
        <v>182.91999799999999</v>
      </c>
      <c r="L229">
        <v>368.19915800000001</v>
      </c>
      <c r="M229">
        <v>27.922003</v>
      </c>
      <c r="P229" s="71">
        <v>44893</v>
      </c>
      <c r="Q229">
        <f t="shared" si="34"/>
        <v>-1.5754024140913279E-2</v>
      </c>
      <c r="R229">
        <f t="shared" si="34"/>
        <v>-2.6264156034735527E-2</v>
      </c>
      <c r="S229">
        <f t="shared" si="35"/>
        <v>5.7808904493783717E-3</v>
      </c>
      <c r="T229">
        <f t="shared" si="36"/>
        <v>-4.6206896551724136E-2</v>
      </c>
      <c r="U229">
        <f t="shared" si="37"/>
        <v>-3.5353535353535387E-2</v>
      </c>
      <c r="V229">
        <f t="shared" si="38"/>
        <v>-2.7175975863567355E-2</v>
      </c>
      <c r="W229">
        <f t="shared" si="39"/>
        <v>-4.2137718396711217E-2</v>
      </c>
      <c r="X229">
        <f t="shared" si="40"/>
        <v>-2.7227980168039199E-2</v>
      </c>
      <c r="Y229">
        <f t="shared" si="41"/>
        <v>-2.3152457821963065E-2</v>
      </c>
      <c r="Z229">
        <f t="shared" si="42"/>
        <v>3.2810346533893665E-4</v>
      </c>
      <c r="AA229">
        <f t="shared" si="43"/>
        <v>-1.6715626880765933E-2</v>
      </c>
      <c r="AB229">
        <f t="shared" si="44"/>
        <v>-3.1177470385285736E-2</v>
      </c>
    </row>
    <row r="230" spans="1:28">
      <c r="A230" s="71">
        <v>44894</v>
      </c>
      <c r="B230">
        <v>10983.780273</v>
      </c>
      <c r="C230" s="105">
        <v>140.38531499999999</v>
      </c>
      <c r="D230" s="105">
        <v>92.419998000000007</v>
      </c>
      <c r="E230" s="105">
        <v>14.14</v>
      </c>
      <c r="F230" s="105">
        <v>7.94</v>
      </c>
      <c r="G230" s="105">
        <v>25.290001</v>
      </c>
      <c r="H230">
        <v>9.75</v>
      </c>
      <c r="I230">
        <v>156.280655</v>
      </c>
      <c r="J230">
        <v>238.217758</v>
      </c>
      <c r="K230">
        <v>180.83000200000001</v>
      </c>
      <c r="L230">
        <v>369.499146</v>
      </c>
      <c r="M230">
        <v>27.606553999999999</v>
      </c>
      <c r="P230" s="71">
        <v>44894</v>
      </c>
      <c r="Q230">
        <f t="shared" si="34"/>
        <v>-5.947755735553617E-3</v>
      </c>
      <c r="R230">
        <f t="shared" si="34"/>
        <v>-2.1148377068905967E-2</v>
      </c>
      <c r="S230">
        <f t="shared" si="35"/>
        <v>-1.6285247992078058E-2</v>
      </c>
      <c r="T230">
        <f t="shared" si="36"/>
        <v>2.2415039768618979E-2</v>
      </c>
      <c r="U230">
        <f t="shared" si="37"/>
        <v>3.926701570680638E-2</v>
      </c>
      <c r="V230">
        <f t="shared" si="38"/>
        <v>2.3886638709042961E-2</v>
      </c>
      <c r="W230">
        <f t="shared" si="39"/>
        <v>4.6137339055793959E-2</v>
      </c>
      <c r="X230">
        <f t="shared" si="40"/>
        <v>-1.1878482200116293E-2</v>
      </c>
      <c r="Y230">
        <f t="shared" si="41"/>
        <v>-5.9149078688271418E-3</v>
      </c>
      <c r="Z230">
        <f t="shared" si="42"/>
        <v>-1.1425738152479015E-2</v>
      </c>
      <c r="AA230">
        <f t="shared" si="43"/>
        <v>3.5306653254214798E-3</v>
      </c>
      <c r="AB230">
        <f t="shared" si="44"/>
        <v>-1.1297506128052524E-2</v>
      </c>
    </row>
    <row r="231" spans="1:28">
      <c r="A231" s="71">
        <v>44895</v>
      </c>
      <c r="B231">
        <v>11468</v>
      </c>
      <c r="C231" s="105">
        <v>147.20718400000001</v>
      </c>
      <c r="D231" s="105">
        <v>96.540001000000004</v>
      </c>
      <c r="E231" s="105">
        <v>14.43</v>
      </c>
      <c r="F231" s="105">
        <v>8.5</v>
      </c>
      <c r="G231" s="105">
        <v>26.620000999999998</v>
      </c>
      <c r="H231">
        <v>9.93</v>
      </c>
      <c r="I231">
        <v>169.15495300000001</v>
      </c>
      <c r="J231">
        <v>252.897583</v>
      </c>
      <c r="K231">
        <v>194.699997</v>
      </c>
      <c r="L231">
        <v>374.28741500000001</v>
      </c>
      <c r="M231">
        <v>28.715406000000002</v>
      </c>
      <c r="P231" s="71">
        <v>44895</v>
      </c>
      <c r="Q231">
        <f t="shared" si="34"/>
        <v>4.4084979393687808E-2</v>
      </c>
      <c r="R231">
        <f t="shared" si="34"/>
        <v>4.8593893171803772E-2</v>
      </c>
      <c r="S231">
        <f t="shared" si="35"/>
        <v>4.4579128859102514E-2</v>
      </c>
      <c r="T231">
        <f t="shared" si="36"/>
        <v>2.0509193776520447E-2</v>
      </c>
      <c r="U231">
        <f t="shared" si="37"/>
        <v>7.0528967254408007E-2</v>
      </c>
      <c r="V231">
        <f t="shared" si="38"/>
        <v>5.2589954425070931E-2</v>
      </c>
      <c r="W231">
        <f t="shared" si="39"/>
        <v>1.8461538461538432E-2</v>
      </c>
      <c r="X231">
        <f t="shared" si="40"/>
        <v>8.2379345031539639E-2</v>
      </c>
      <c r="Y231">
        <f t="shared" si="41"/>
        <v>6.1623554529465406E-2</v>
      </c>
      <c r="Z231">
        <f t="shared" si="42"/>
        <v>7.6701846190324038E-2</v>
      </c>
      <c r="AA231">
        <f t="shared" si="43"/>
        <v>1.295880938247152E-2</v>
      </c>
      <c r="AB231">
        <f t="shared" si="44"/>
        <v>4.016625907021943E-2</v>
      </c>
    </row>
    <row r="232" spans="1:28">
      <c r="A232" s="71">
        <v>44896</v>
      </c>
      <c r="B232">
        <v>11482.450194999999</v>
      </c>
      <c r="C232" s="105">
        <v>147.48561100000001</v>
      </c>
      <c r="D232" s="105">
        <v>95.5</v>
      </c>
      <c r="E232" s="105">
        <v>13.98</v>
      </c>
      <c r="F232" s="105">
        <v>5.52</v>
      </c>
      <c r="G232" s="105">
        <v>26.24</v>
      </c>
      <c r="H232">
        <v>9.9700000000000006</v>
      </c>
      <c r="I232">
        <v>171.274002</v>
      </c>
      <c r="J232">
        <v>252.45152300000001</v>
      </c>
      <c r="K232">
        <v>194.699997</v>
      </c>
      <c r="L232">
        <v>372.01928700000002</v>
      </c>
      <c r="M232">
        <v>28.543343</v>
      </c>
      <c r="P232" s="71">
        <v>44896</v>
      </c>
      <c r="Q232">
        <f t="shared" si="34"/>
        <v>1.2600449075688385E-3</v>
      </c>
      <c r="R232">
        <f t="shared" si="34"/>
        <v>1.891395463417013E-3</v>
      </c>
      <c r="S232">
        <f t="shared" si="35"/>
        <v>-1.0772746936267421E-2</v>
      </c>
      <c r="T232">
        <f t="shared" si="36"/>
        <v>-3.1185031185031135E-2</v>
      </c>
      <c r="U232">
        <f t="shared" si="37"/>
        <v>-0.3505882352941177</v>
      </c>
      <c r="V232">
        <f t="shared" si="38"/>
        <v>-1.42750182466184E-2</v>
      </c>
      <c r="W232">
        <f t="shared" si="39"/>
        <v>4.0281973816717947E-3</v>
      </c>
      <c r="X232">
        <f t="shared" si="40"/>
        <v>1.252726545938025E-2</v>
      </c>
      <c r="Y232">
        <f t="shared" si="41"/>
        <v>-1.7637970071069781E-3</v>
      </c>
      <c r="Z232">
        <f t="shared" si="42"/>
        <v>0</v>
      </c>
      <c r="AA232">
        <f t="shared" si="43"/>
        <v>-6.0598564341256041E-3</v>
      </c>
      <c r="AB232">
        <f t="shared" si="44"/>
        <v>-5.9920100032714637E-3</v>
      </c>
    </row>
    <row r="233" spans="1:28">
      <c r="A233" s="71">
        <v>44897</v>
      </c>
      <c r="B233">
        <v>11461.5</v>
      </c>
      <c r="C233" s="105">
        <v>146.98840300000001</v>
      </c>
      <c r="D233" s="105">
        <v>94.129997000000003</v>
      </c>
      <c r="E233" s="105">
        <v>13.97</v>
      </c>
      <c r="F233" s="105">
        <v>5.99</v>
      </c>
      <c r="G233" s="105">
        <v>26.59</v>
      </c>
      <c r="H233">
        <v>10</v>
      </c>
      <c r="I233">
        <v>168.68514999999999</v>
      </c>
      <c r="J233">
        <v>252.77865600000001</v>
      </c>
      <c r="K233">
        <v>194.86000100000001</v>
      </c>
      <c r="L233">
        <v>368.88851899999997</v>
      </c>
      <c r="M233">
        <v>28.333044000000001</v>
      </c>
      <c r="P233" s="71">
        <v>44897</v>
      </c>
      <c r="Q233">
        <f t="shared" si="34"/>
        <v>-1.8245404634214867E-3</v>
      </c>
      <c r="R233">
        <f t="shared" si="34"/>
        <v>-3.3712305670279964E-3</v>
      </c>
      <c r="S233">
        <f t="shared" si="35"/>
        <v>-1.4345581151832428E-2</v>
      </c>
      <c r="T233">
        <f t="shared" si="36"/>
        <v>-7.1530758226035667E-4</v>
      </c>
      <c r="U233">
        <f t="shared" si="37"/>
        <v>8.5144927536232012E-2</v>
      </c>
      <c r="V233">
        <f t="shared" si="38"/>
        <v>1.3338414634146397E-2</v>
      </c>
      <c r="W233">
        <f t="shared" si="39"/>
        <v>3.0090270812436668E-3</v>
      </c>
      <c r="X233">
        <f t="shared" si="40"/>
        <v>-1.5115265421310135E-2</v>
      </c>
      <c r="Y233">
        <f t="shared" si="41"/>
        <v>1.2958250206317964E-3</v>
      </c>
      <c r="Z233">
        <f t="shared" si="42"/>
        <v>8.2179765005345592E-4</v>
      </c>
      <c r="AA233">
        <f t="shared" si="43"/>
        <v>-8.4156066886931207E-3</v>
      </c>
      <c r="AB233">
        <f t="shared" si="44"/>
        <v>-7.3677074195548546E-3</v>
      </c>
    </row>
    <row r="234" spans="1:28">
      <c r="A234" s="71">
        <v>44900</v>
      </c>
      <c r="B234">
        <v>11239.940430000001</v>
      </c>
      <c r="C234" s="105">
        <v>145.814987</v>
      </c>
      <c r="D234" s="105">
        <v>91.010002</v>
      </c>
      <c r="E234" s="105">
        <v>14.11</v>
      </c>
      <c r="F234" s="105">
        <v>5.44</v>
      </c>
      <c r="G234" s="105">
        <v>25.6</v>
      </c>
      <c r="H234">
        <v>9.68</v>
      </c>
      <c r="I234">
        <v>166.02633700000001</v>
      </c>
      <c r="J234">
        <v>248.000992</v>
      </c>
      <c r="K234">
        <v>182.449997</v>
      </c>
      <c r="L234">
        <v>360.12625100000002</v>
      </c>
      <c r="M234">
        <v>27.922003</v>
      </c>
      <c r="P234" s="71">
        <v>44900</v>
      </c>
      <c r="Q234">
        <f t="shared" si="34"/>
        <v>-1.9330765606595947E-2</v>
      </c>
      <c r="R234">
        <f t="shared" si="34"/>
        <v>-7.9830515608772419E-3</v>
      </c>
      <c r="S234">
        <f t="shared" si="35"/>
        <v>-3.3145597571834648E-2</v>
      </c>
      <c r="T234">
        <f t="shared" si="36"/>
        <v>1.0021474588403636E-2</v>
      </c>
      <c r="U234">
        <f t="shared" si="37"/>
        <v>-9.1819699499165242E-2</v>
      </c>
      <c r="V234">
        <f t="shared" si="38"/>
        <v>-3.7232042121098097E-2</v>
      </c>
      <c r="W234">
        <f t="shared" si="39"/>
        <v>-3.2000000000000028E-2</v>
      </c>
      <c r="X234">
        <f t="shared" si="40"/>
        <v>-1.5761986161793026E-2</v>
      </c>
      <c r="Y234">
        <f t="shared" si="41"/>
        <v>-1.8900583125182908E-2</v>
      </c>
      <c r="Z234">
        <f t="shared" si="42"/>
        <v>-6.3686769661876447E-2</v>
      </c>
      <c r="AA234">
        <f t="shared" si="43"/>
        <v>-2.3753159962129237E-2</v>
      </c>
      <c r="AB234">
        <f t="shared" si="44"/>
        <v>-1.4507477558712041E-2</v>
      </c>
    </row>
    <row r="235" spans="1:28">
      <c r="A235" s="71">
        <v>44901</v>
      </c>
      <c r="B235">
        <v>11014.889648</v>
      </c>
      <c r="C235" s="105">
        <v>142.11563100000001</v>
      </c>
      <c r="D235" s="105">
        <v>88.25</v>
      </c>
      <c r="E235" s="105">
        <v>14.33</v>
      </c>
      <c r="F235" s="105">
        <v>5.04</v>
      </c>
      <c r="G235" s="105">
        <v>24.57</v>
      </c>
      <c r="H235">
        <v>9.3000000000000007</v>
      </c>
      <c r="I235">
        <v>159.79908800000001</v>
      </c>
      <c r="J235">
        <v>242.96563699999999</v>
      </c>
      <c r="K235">
        <v>179.820007</v>
      </c>
      <c r="L235">
        <v>351.76135299999999</v>
      </c>
      <c r="M235">
        <v>27.061686999999999</v>
      </c>
      <c r="P235" s="71">
        <v>44901</v>
      </c>
      <c r="Q235">
        <f t="shared" si="34"/>
        <v>-2.0022417681087323E-2</v>
      </c>
      <c r="R235">
        <f t="shared" si="34"/>
        <v>-2.5370204230104238E-2</v>
      </c>
      <c r="S235">
        <f t="shared" si="35"/>
        <v>-3.0326359074247685E-2</v>
      </c>
      <c r="T235">
        <f t="shared" si="36"/>
        <v>1.5591778880226835E-2</v>
      </c>
      <c r="U235">
        <f t="shared" si="37"/>
        <v>-7.352941176470594E-2</v>
      </c>
      <c r="V235">
        <f t="shared" si="38"/>
        <v>-4.0234375000000044E-2</v>
      </c>
      <c r="W235">
        <f t="shared" si="39"/>
        <v>-3.9256198347107335E-2</v>
      </c>
      <c r="X235">
        <f t="shared" si="40"/>
        <v>-3.7507597363904979E-2</v>
      </c>
      <c r="Y235">
        <f t="shared" si="41"/>
        <v>-2.0303769591373286E-2</v>
      </c>
      <c r="Z235">
        <f t="shared" si="42"/>
        <v>-1.4414853621510295E-2</v>
      </c>
      <c r="AA235">
        <f t="shared" si="43"/>
        <v>-2.3227681894258907E-2</v>
      </c>
      <c r="AB235">
        <f t="shared" si="44"/>
        <v>-3.0811399884170237E-2</v>
      </c>
    </row>
    <row r="236" spans="1:28">
      <c r="A236" s="71">
        <v>44902</v>
      </c>
      <c r="B236">
        <v>10958.549805000001</v>
      </c>
      <c r="C236" s="105">
        <v>140.15660099999999</v>
      </c>
      <c r="D236" s="105">
        <v>88.459998999999996</v>
      </c>
      <c r="E236" s="105">
        <v>13.55</v>
      </c>
      <c r="F236" s="105">
        <v>4.79</v>
      </c>
      <c r="G236" s="105">
        <v>24.440000999999999</v>
      </c>
      <c r="H236">
        <v>8.89</v>
      </c>
      <c r="I236">
        <v>161.12849399999999</v>
      </c>
      <c r="J236">
        <v>242.222229</v>
      </c>
      <c r="K236">
        <v>174.03999300000001</v>
      </c>
      <c r="L236">
        <v>348.86322000000001</v>
      </c>
      <c r="M236">
        <v>26.602855999999999</v>
      </c>
      <c r="P236" s="71">
        <v>44902</v>
      </c>
      <c r="Q236">
        <f t="shared" si="34"/>
        <v>-5.1148803846827011E-3</v>
      </c>
      <c r="R236">
        <f t="shared" si="34"/>
        <v>-1.3784760945824549E-2</v>
      </c>
      <c r="S236">
        <f t="shared" si="35"/>
        <v>2.3795920679886263E-3</v>
      </c>
      <c r="T236">
        <f t="shared" si="36"/>
        <v>-5.4431263084438193E-2</v>
      </c>
      <c r="U236">
        <f t="shared" si="37"/>
        <v>-4.96031746031746E-2</v>
      </c>
      <c r="V236">
        <f t="shared" si="38"/>
        <v>-5.2909645909646535E-3</v>
      </c>
      <c r="W236">
        <f t="shared" si="39"/>
        <v>-4.4086021505376355E-2</v>
      </c>
      <c r="X236">
        <f t="shared" si="40"/>
        <v>8.3192339620860502E-3</v>
      </c>
      <c r="Y236">
        <f t="shared" si="41"/>
        <v>-3.059724861421404E-3</v>
      </c>
      <c r="Z236">
        <f t="shared" si="42"/>
        <v>-3.2143330969840268E-2</v>
      </c>
      <c r="AA236">
        <f t="shared" si="43"/>
        <v>-8.2389181622233906E-3</v>
      </c>
      <c r="AB236">
        <f t="shared" si="44"/>
        <v>-1.6955003581262323E-2</v>
      </c>
    </row>
    <row r="237" spans="1:28">
      <c r="A237" s="71">
        <v>44903</v>
      </c>
      <c r="B237">
        <v>11082</v>
      </c>
      <c r="C237" s="105">
        <v>141.85708600000001</v>
      </c>
      <c r="D237" s="105">
        <v>90.349997999999999</v>
      </c>
      <c r="E237" s="105">
        <v>13.6</v>
      </c>
      <c r="F237" s="105">
        <v>4.58</v>
      </c>
      <c r="G237" s="105">
        <v>23.870000999999998</v>
      </c>
      <c r="H237">
        <v>9.0299999999999994</v>
      </c>
      <c r="I237">
        <v>171.613846</v>
      </c>
      <c r="J237">
        <v>245.225616</v>
      </c>
      <c r="K237">
        <v>173.44000199999999</v>
      </c>
      <c r="L237">
        <v>347.07971199999997</v>
      </c>
      <c r="M237">
        <v>27.224194000000001</v>
      </c>
      <c r="P237" s="71">
        <v>44903</v>
      </c>
      <c r="Q237">
        <f t="shared" si="34"/>
        <v>1.1265194500797309E-2</v>
      </c>
      <c r="R237">
        <f t="shared" si="34"/>
        <v>1.2132749994415281E-2</v>
      </c>
      <c r="S237">
        <f t="shared" si="35"/>
        <v>2.1365577903748371E-2</v>
      </c>
      <c r="T237">
        <f t="shared" si="36"/>
        <v>3.6900369003689247E-3</v>
      </c>
      <c r="U237">
        <f t="shared" si="37"/>
        <v>-4.3841336116910219E-2</v>
      </c>
      <c r="V237">
        <f t="shared" si="38"/>
        <v>-2.3322421304319926E-2</v>
      </c>
      <c r="W237">
        <f t="shared" si="39"/>
        <v>1.5748031496062857E-2</v>
      </c>
      <c r="X237">
        <f t="shared" si="40"/>
        <v>6.5074474040575384E-2</v>
      </c>
      <c r="Y237">
        <f t="shared" si="41"/>
        <v>1.2399303781487386E-2</v>
      </c>
      <c r="Z237">
        <f t="shared" si="42"/>
        <v>-3.447431763571819E-3</v>
      </c>
      <c r="AA237">
        <f t="shared" si="43"/>
        <v>-5.1123417366841948E-3</v>
      </c>
      <c r="AB237">
        <f t="shared" si="44"/>
        <v>2.3356063724887341E-2</v>
      </c>
    </row>
    <row r="238" spans="1:28">
      <c r="A238" s="71">
        <v>44904</v>
      </c>
      <c r="B238">
        <v>11004.620117</v>
      </c>
      <c r="C238" s="105">
        <v>141.369812</v>
      </c>
      <c r="D238" s="105">
        <v>89.089995999999999</v>
      </c>
      <c r="E238" s="105">
        <v>13.53</v>
      </c>
      <c r="F238" s="105">
        <v>4.55</v>
      </c>
      <c r="G238" s="105">
        <v>22.92</v>
      </c>
      <c r="H238">
        <v>8.8699999999999992</v>
      </c>
      <c r="I238">
        <v>169.93460099999999</v>
      </c>
      <c r="J238">
        <v>243.26300000000001</v>
      </c>
      <c r="K238">
        <v>179.050003</v>
      </c>
      <c r="L238">
        <v>348.10717799999998</v>
      </c>
      <c r="M238">
        <v>26.966097000000001</v>
      </c>
      <c r="P238" s="71">
        <v>44904</v>
      </c>
      <c r="Q238">
        <f t="shared" si="34"/>
        <v>-6.9824835769716305E-3</v>
      </c>
      <c r="R238">
        <f t="shared" si="34"/>
        <v>-3.4349641159273038E-3</v>
      </c>
      <c r="S238">
        <f t="shared" si="35"/>
        <v>-1.3945788908595217E-2</v>
      </c>
      <c r="T238">
        <f t="shared" si="36"/>
        <v>-5.1470588235294325E-3</v>
      </c>
      <c r="U238">
        <f t="shared" si="37"/>
        <v>-6.550218340611408E-3</v>
      </c>
      <c r="V238">
        <f t="shared" si="38"/>
        <v>-3.9798950992921904E-2</v>
      </c>
      <c r="W238">
        <f t="shared" si="39"/>
        <v>-1.7718715393134014E-2</v>
      </c>
      <c r="X238">
        <f t="shared" si="40"/>
        <v>-9.7850204930434864E-3</v>
      </c>
      <c r="Y238">
        <f t="shared" si="41"/>
        <v>-8.003307452187202E-3</v>
      </c>
      <c r="Z238">
        <f t="shared" si="42"/>
        <v>3.2345485097492167E-2</v>
      </c>
      <c r="AA238">
        <f t="shared" si="43"/>
        <v>2.9603170812819049E-3</v>
      </c>
      <c r="AB238">
        <f t="shared" si="44"/>
        <v>-9.480427593191532E-3</v>
      </c>
    </row>
    <row r="239" spans="1:28">
      <c r="A239" s="71">
        <v>44907</v>
      </c>
      <c r="B239">
        <v>11143.740234000001</v>
      </c>
      <c r="C239" s="105">
        <v>143.686859</v>
      </c>
      <c r="D239" s="105">
        <v>90.550003000000004</v>
      </c>
      <c r="E239" s="105">
        <v>14.2</v>
      </c>
      <c r="F239" s="105">
        <v>4.45</v>
      </c>
      <c r="G239" s="105">
        <v>22.59</v>
      </c>
      <c r="H239">
        <v>9.01</v>
      </c>
      <c r="I239">
        <v>175.27224699999999</v>
      </c>
      <c r="J239">
        <v>250.29068000000001</v>
      </c>
      <c r="K239">
        <v>167.820007</v>
      </c>
      <c r="L239">
        <v>352.02307100000002</v>
      </c>
      <c r="M239">
        <v>27.740380999999999</v>
      </c>
      <c r="P239" s="71">
        <v>44907</v>
      </c>
      <c r="Q239">
        <f t="shared" si="34"/>
        <v>1.2641973600259662E-2</v>
      </c>
      <c r="R239">
        <f t="shared" si="34"/>
        <v>1.6389970158551263E-2</v>
      </c>
      <c r="S239">
        <f t="shared" si="35"/>
        <v>1.6388001633763735E-2</v>
      </c>
      <c r="T239">
        <f t="shared" si="36"/>
        <v>4.9519586104951954E-2</v>
      </c>
      <c r="U239">
        <f t="shared" si="37"/>
        <v>-2.19780219780219E-2</v>
      </c>
      <c r="V239">
        <f t="shared" si="38"/>
        <v>-1.4397905759162383E-2</v>
      </c>
      <c r="W239">
        <f t="shared" si="39"/>
        <v>1.578354002254798E-2</v>
      </c>
      <c r="X239">
        <f t="shared" si="40"/>
        <v>3.1410001074472213E-2</v>
      </c>
      <c r="Y239">
        <f t="shared" si="41"/>
        <v>2.8889226886127373E-2</v>
      </c>
      <c r="Z239">
        <f t="shared" si="42"/>
        <v>-6.2719887248479961E-2</v>
      </c>
      <c r="AA239">
        <f t="shared" si="43"/>
        <v>1.1249101562622876E-2</v>
      </c>
      <c r="AB239">
        <f t="shared" si="44"/>
        <v>2.8713239442845508E-2</v>
      </c>
    </row>
    <row r="240" spans="1:28">
      <c r="A240" s="71">
        <v>44908</v>
      </c>
      <c r="B240">
        <v>11256.809569999999</v>
      </c>
      <c r="C240" s="105">
        <v>144.66142300000001</v>
      </c>
      <c r="D240" s="105">
        <v>92.489998</v>
      </c>
      <c r="E240" s="105">
        <v>13.46</v>
      </c>
      <c r="F240" s="105">
        <v>4.37</v>
      </c>
      <c r="G240" s="105">
        <v>22.200001</v>
      </c>
      <c r="H240">
        <v>8.91</v>
      </c>
      <c r="I240">
        <v>180.63986199999999</v>
      </c>
      <c r="J240">
        <v>254.66194200000001</v>
      </c>
      <c r="K240">
        <v>160.949997</v>
      </c>
      <c r="L240">
        <v>357.36380000000003</v>
      </c>
      <c r="M240">
        <v>27.849388000000001</v>
      </c>
      <c r="P240" s="71">
        <v>44908</v>
      </c>
      <c r="Q240">
        <f t="shared" si="34"/>
        <v>1.014644397892725E-2</v>
      </c>
      <c r="R240">
        <f t="shared" si="34"/>
        <v>6.7825548333547685E-3</v>
      </c>
      <c r="S240">
        <f t="shared" si="35"/>
        <v>2.1424571349820894E-2</v>
      </c>
      <c r="T240">
        <f t="shared" si="36"/>
        <v>-5.2112676056337924E-2</v>
      </c>
      <c r="U240">
        <f t="shared" si="37"/>
        <v>-1.7977528089887656E-2</v>
      </c>
      <c r="V240">
        <f t="shared" si="38"/>
        <v>-1.726423196104469E-2</v>
      </c>
      <c r="W240">
        <f t="shared" si="39"/>
        <v>-1.1098779134295189E-2</v>
      </c>
      <c r="X240">
        <f t="shared" si="40"/>
        <v>3.0624443355256357E-2</v>
      </c>
      <c r="Y240">
        <f t="shared" si="41"/>
        <v>1.7464741395884182E-2</v>
      </c>
      <c r="Z240">
        <f t="shared" si="42"/>
        <v>-4.093677579217362E-2</v>
      </c>
      <c r="AA240">
        <f t="shared" si="43"/>
        <v>1.5171531186375027E-2</v>
      </c>
      <c r="AB240">
        <f t="shared" si="44"/>
        <v>3.9295422798988179E-3</v>
      </c>
    </row>
    <row r="241" spans="1:28">
      <c r="A241" s="71">
        <v>44909</v>
      </c>
      <c r="B241">
        <v>11170.889648</v>
      </c>
      <c r="C241" s="105">
        <v>142.41398599999999</v>
      </c>
      <c r="D241" s="105">
        <v>91.580001999999993</v>
      </c>
      <c r="E241" s="105">
        <v>13.35</v>
      </c>
      <c r="F241" s="105">
        <v>4.66</v>
      </c>
      <c r="G241" s="105">
        <v>22.48</v>
      </c>
      <c r="H241">
        <v>8.93</v>
      </c>
      <c r="I241">
        <v>176.661621</v>
      </c>
      <c r="J241">
        <v>254.95933500000001</v>
      </c>
      <c r="K241">
        <v>156.800003</v>
      </c>
      <c r="L241">
        <v>349.30908199999999</v>
      </c>
      <c r="M241">
        <v>27.357417999999999</v>
      </c>
      <c r="P241" s="71">
        <v>44909</v>
      </c>
      <c r="Q241">
        <f t="shared" si="34"/>
        <v>-7.6327063601555742E-3</v>
      </c>
      <c r="R241">
        <f t="shared" si="34"/>
        <v>-1.5535841922417831E-2</v>
      </c>
      <c r="S241">
        <f t="shared" si="35"/>
        <v>-9.8388584677016281E-3</v>
      </c>
      <c r="T241">
        <f t="shared" si="36"/>
        <v>-8.1723625557207427E-3</v>
      </c>
      <c r="U241">
        <f t="shared" si="37"/>
        <v>6.6361556064073235E-2</v>
      </c>
      <c r="V241">
        <f t="shared" si="38"/>
        <v>1.2612566999433923E-2</v>
      </c>
      <c r="W241">
        <f t="shared" si="39"/>
        <v>2.2446689113355301E-3</v>
      </c>
      <c r="X241">
        <f t="shared" si="40"/>
        <v>-2.2023051589798032E-2</v>
      </c>
      <c r="Y241">
        <f t="shared" si="41"/>
        <v>1.1677952255622066E-3</v>
      </c>
      <c r="Z241">
        <f t="shared" si="42"/>
        <v>-2.5784368296695229E-2</v>
      </c>
      <c r="AA241">
        <f t="shared" si="43"/>
        <v>-2.2539266708043838E-2</v>
      </c>
      <c r="AB241">
        <f t="shared" si="44"/>
        <v>-1.7665379217669055E-2</v>
      </c>
    </row>
    <row r="242" spans="1:28">
      <c r="A242" s="71">
        <v>44910</v>
      </c>
      <c r="B242">
        <v>10810.530273</v>
      </c>
      <c r="C242" s="105">
        <v>135.74127200000001</v>
      </c>
      <c r="D242" s="105">
        <v>88.449996999999996</v>
      </c>
      <c r="E242" s="105">
        <v>12.93</v>
      </c>
      <c r="F242" s="105">
        <v>4.12</v>
      </c>
      <c r="G242" s="105">
        <v>20.870000999999998</v>
      </c>
      <c r="H242">
        <v>8.6300000000000008</v>
      </c>
      <c r="I242">
        <v>169.44480899999999</v>
      </c>
      <c r="J242">
        <v>246.82145700000001</v>
      </c>
      <c r="K242">
        <v>157.66999799999999</v>
      </c>
      <c r="L242">
        <v>339.08316000000002</v>
      </c>
      <c r="M242">
        <v>25.891152999999999</v>
      </c>
      <c r="P242" s="71">
        <v>44910</v>
      </c>
      <c r="Q242">
        <f t="shared" si="34"/>
        <v>-3.2258789259861462E-2</v>
      </c>
      <c r="R242">
        <f t="shared" si="34"/>
        <v>-4.6854344769199745E-2</v>
      </c>
      <c r="S242">
        <f t="shared" si="35"/>
        <v>-3.4177821922301302E-2</v>
      </c>
      <c r="T242">
        <f t="shared" si="36"/>
        <v>-3.1460674157303366E-2</v>
      </c>
      <c r="U242">
        <f t="shared" si="37"/>
        <v>-0.11587982832618027</v>
      </c>
      <c r="V242">
        <f t="shared" si="38"/>
        <v>-7.161917259786485E-2</v>
      </c>
      <c r="W242">
        <f t="shared" si="39"/>
        <v>-3.3594624860022279E-2</v>
      </c>
      <c r="X242">
        <f t="shared" si="40"/>
        <v>-4.0851045966571339E-2</v>
      </c>
      <c r="Y242">
        <f t="shared" si="41"/>
        <v>-3.1918337094815535E-2</v>
      </c>
      <c r="Z242">
        <f t="shared" si="42"/>
        <v>5.5484373938436008E-3</v>
      </c>
      <c r="AA242">
        <f t="shared" si="43"/>
        <v>-2.9274709782667399E-2</v>
      </c>
      <c r="AB242">
        <f t="shared" si="44"/>
        <v>-5.359661500219063E-2</v>
      </c>
    </row>
    <row r="243" spans="1:28">
      <c r="A243" s="71">
        <v>44911</v>
      </c>
      <c r="B243">
        <v>10705.410156</v>
      </c>
      <c r="C243" s="105">
        <v>133.76232899999999</v>
      </c>
      <c r="D243" s="105">
        <v>87.860000999999997</v>
      </c>
      <c r="E243" s="105">
        <v>12.81</v>
      </c>
      <c r="F243" s="105">
        <v>4.04</v>
      </c>
      <c r="G243" s="105">
        <v>20.43</v>
      </c>
      <c r="H243">
        <v>8.4499999999999993</v>
      </c>
      <c r="I243">
        <v>165.63651999999999</v>
      </c>
      <c r="J243">
        <v>242.53942900000001</v>
      </c>
      <c r="K243">
        <v>150.229996</v>
      </c>
      <c r="L243">
        <v>335.71011399999998</v>
      </c>
      <c r="M243">
        <v>25.775393000000001</v>
      </c>
      <c r="P243" s="71">
        <v>44911</v>
      </c>
      <c r="Q243">
        <f t="shared" si="34"/>
        <v>-9.7238631542936136E-3</v>
      </c>
      <c r="R243">
        <f t="shared" si="34"/>
        <v>-1.4578786325208556E-2</v>
      </c>
      <c r="S243">
        <f t="shared" si="35"/>
        <v>-6.6703902771189389E-3</v>
      </c>
      <c r="T243">
        <f t="shared" si="36"/>
        <v>-9.2807424593966906E-3</v>
      </c>
      <c r="U243">
        <f t="shared" si="37"/>
        <v>-1.9417475728155355E-2</v>
      </c>
      <c r="V243">
        <f t="shared" si="38"/>
        <v>-2.1082941011837938E-2</v>
      </c>
      <c r="W243">
        <f t="shared" si="39"/>
        <v>-2.085747392815776E-2</v>
      </c>
      <c r="X243">
        <f t="shared" si="40"/>
        <v>-2.2475099842096679E-2</v>
      </c>
      <c r="Y243">
        <f t="shared" si="41"/>
        <v>-1.7348686180067387E-2</v>
      </c>
      <c r="Z243">
        <f t="shared" si="42"/>
        <v>-4.7187176345369099E-2</v>
      </c>
      <c r="AA243">
        <f t="shared" si="43"/>
        <v>-9.9475479702384653E-3</v>
      </c>
      <c r="AB243">
        <f t="shared" si="44"/>
        <v>-4.4710252957833934E-3</v>
      </c>
    </row>
    <row r="244" spans="1:28">
      <c r="A244" s="71">
        <v>44914</v>
      </c>
      <c r="B244">
        <v>10546.030273</v>
      </c>
      <c r="C244" s="105">
        <v>131.634232</v>
      </c>
      <c r="D244" s="105">
        <v>84.919998000000007</v>
      </c>
      <c r="E244" s="105">
        <v>12.48</v>
      </c>
      <c r="F244" s="105">
        <v>3.89</v>
      </c>
      <c r="G244" s="105">
        <v>20.48</v>
      </c>
      <c r="H244">
        <v>8.09</v>
      </c>
      <c r="I244">
        <v>162.46791099999999</v>
      </c>
      <c r="J244">
        <v>238.33668499999999</v>
      </c>
      <c r="K244">
        <v>149.86999499999999</v>
      </c>
      <c r="L244">
        <v>334.023529</v>
      </c>
      <c r="M244">
        <v>25.62105</v>
      </c>
      <c r="P244" s="71">
        <v>44914</v>
      </c>
      <c r="Q244">
        <f t="shared" si="34"/>
        <v>-1.4887788573955093E-2</v>
      </c>
      <c r="R244">
        <f t="shared" si="34"/>
        <v>-1.5909539075085907E-2</v>
      </c>
      <c r="S244">
        <f t="shared" si="35"/>
        <v>-3.3462360192779761E-2</v>
      </c>
      <c r="T244">
        <f t="shared" si="36"/>
        <v>-2.5761124121779864E-2</v>
      </c>
      <c r="U244">
        <f t="shared" si="37"/>
        <v>-3.7128712871287106E-2</v>
      </c>
      <c r="V244">
        <f t="shared" si="38"/>
        <v>2.4473813020068876E-3</v>
      </c>
      <c r="W244">
        <f t="shared" si="39"/>
        <v>-4.2603550295857925E-2</v>
      </c>
      <c r="X244">
        <f t="shared" si="40"/>
        <v>-1.9129893576609817E-2</v>
      </c>
      <c r="Y244">
        <f t="shared" si="41"/>
        <v>-1.732808565324042E-2</v>
      </c>
      <c r="Z244">
        <f t="shared" si="42"/>
        <v>-2.3963323542923552E-3</v>
      </c>
      <c r="AA244">
        <f t="shared" si="43"/>
        <v>-5.0239326420769663E-3</v>
      </c>
      <c r="AB244">
        <f t="shared" si="44"/>
        <v>-5.9879979327570592E-3</v>
      </c>
    </row>
    <row r="245" spans="1:28">
      <c r="A245" s="71">
        <v>44915</v>
      </c>
      <c r="B245">
        <v>10547.110352</v>
      </c>
      <c r="C245" s="105">
        <v>131.56463600000001</v>
      </c>
      <c r="D245" s="105">
        <v>85.190002000000007</v>
      </c>
      <c r="E245" s="105">
        <v>12.53</v>
      </c>
      <c r="F245" s="105">
        <v>3.94</v>
      </c>
      <c r="G245" s="105">
        <v>20.040001</v>
      </c>
      <c r="H245">
        <v>8.1</v>
      </c>
      <c r="I245">
        <v>160.778671</v>
      </c>
      <c r="J245">
        <v>239.674835</v>
      </c>
      <c r="K245">
        <v>137.800003</v>
      </c>
      <c r="L245">
        <v>333.90722699999998</v>
      </c>
      <c r="M245">
        <v>25.669284999999999</v>
      </c>
      <c r="P245" s="71">
        <v>44915</v>
      </c>
      <c r="Q245">
        <f t="shared" si="34"/>
        <v>1.0241569311294416E-4</v>
      </c>
      <c r="R245">
        <f t="shared" si="34"/>
        <v>-5.2870745658310217E-4</v>
      </c>
      <c r="S245">
        <f t="shared" si="35"/>
        <v>3.1795102020610046E-3</v>
      </c>
      <c r="T245">
        <f t="shared" si="36"/>
        <v>4.0064102564101711E-3</v>
      </c>
      <c r="U245">
        <f t="shared" si="37"/>
        <v>1.2853470437017948E-2</v>
      </c>
      <c r="V245">
        <f t="shared" si="38"/>
        <v>-2.1484326171875012E-2</v>
      </c>
      <c r="W245">
        <f t="shared" si="39"/>
        <v>1.2360939431396523E-3</v>
      </c>
      <c r="X245">
        <f t="shared" si="40"/>
        <v>-1.0397376254809998E-2</v>
      </c>
      <c r="Y245">
        <f t="shared" si="41"/>
        <v>5.6145364277430188E-3</v>
      </c>
      <c r="Z245">
        <f t="shared" si="42"/>
        <v>-8.0536414243558133E-2</v>
      </c>
      <c r="AA245">
        <f t="shared" si="43"/>
        <v>-3.4818505255663823E-4</v>
      </c>
      <c r="AB245">
        <f t="shared" si="44"/>
        <v>1.8826316641979252E-3</v>
      </c>
    </row>
    <row r="246" spans="1:28">
      <c r="A246" s="71">
        <v>44916</v>
      </c>
      <c r="B246">
        <v>10709.370117</v>
      </c>
      <c r="C246" s="105">
        <v>134.69712799999999</v>
      </c>
      <c r="D246" s="105">
        <v>86.769997000000004</v>
      </c>
      <c r="E246" s="105">
        <v>13.03</v>
      </c>
      <c r="F246" s="105">
        <v>3.9</v>
      </c>
      <c r="G246" s="105">
        <v>19.899999999999999</v>
      </c>
      <c r="H246">
        <v>8.48</v>
      </c>
      <c r="I246">
        <v>164.93679800000001</v>
      </c>
      <c r="J246">
        <v>242.28169299999999</v>
      </c>
      <c r="K246">
        <v>137.570007</v>
      </c>
      <c r="L246">
        <v>339.40304600000002</v>
      </c>
      <c r="M246">
        <v>25.746454</v>
      </c>
      <c r="P246" s="71">
        <v>44916</v>
      </c>
      <c r="Q246">
        <f t="shared" si="34"/>
        <v>1.5384286272233051E-2</v>
      </c>
      <c r="R246">
        <f t="shared" si="34"/>
        <v>2.3809528876741502E-2</v>
      </c>
      <c r="S246">
        <f t="shared" si="35"/>
        <v>1.854671866306561E-2</v>
      </c>
      <c r="T246">
        <f t="shared" si="36"/>
        <v>3.9904229848363927E-2</v>
      </c>
      <c r="U246">
        <f t="shared" si="37"/>
        <v>-1.01522842639594E-2</v>
      </c>
      <c r="V246">
        <f t="shared" si="38"/>
        <v>-6.9860774957047952E-3</v>
      </c>
      <c r="W246">
        <f t="shared" si="39"/>
        <v>4.691358024691368E-2</v>
      </c>
      <c r="X246">
        <f t="shared" si="40"/>
        <v>2.5862429227319631E-2</v>
      </c>
      <c r="Y246">
        <f t="shared" si="41"/>
        <v>1.0876644600589746E-2</v>
      </c>
      <c r="Z246">
        <f t="shared" si="42"/>
        <v>-1.6690565674370838E-3</v>
      </c>
      <c r="AA246">
        <f t="shared" si="43"/>
        <v>1.6459119646428138E-2</v>
      </c>
      <c r="AB246">
        <f t="shared" si="44"/>
        <v>3.0062777362128076E-3</v>
      </c>
    </row>
    <row r="247" spans="1:28">
      <c r="A247" s="71">
        <v>44917</v>
      </c>
      <c r="B247">
        <v>10476.120117</v>
      </c>
      <c r="C247" s="105">
        <v>131.49499499999999</v>
      </c>
      <c r="D247" s="105">
        <v>83.790001000000004</v>
      </c>
      <c r="E247" s="105">
        <v>12.56</v>
      </c>
      <c r="F247" s="105">
        <v>3.93</v>
      </c>
      <c r="G247" s="105">
        <v>19.09</v>
      </c>
      <c r="H247">
        <v>7.88</v>
      </c>
      <c r="I247">
        <v>153.32195999999999</v>
      </c>
      <c r="J247">
        <v>236.09655799999999</v>
      </c>
      <c r="K247">
        <v>125.349998</v>
      </c>
      <c r="L247">
        <v>334.96371499999998</v>
      </c>
      <c r="M247">
        <v>25.717514000000001</v>
      </c>
      <c r="P247" s="71">
        <v>44917</v>
      </c>
      <c r="Q247">
        <f t="shared" si="34"/>
        <v>-2.1779992422686009E-2</v>
      </c>
      <c r="R247">
        <f t="shared" si="34"/>
        <v>-2.3772837977659059E-2</v>
      </c>
      <c r="S247">
        <f t="shared" si="35"/>
        <v>-3.4343622254591061E-2</v>
      </c>
      <c r="T247">
        <f t="shared" si="36"/>
        <v>-3.6070606293169521E-2</v>
      </c>
      <c r="U247">
        <f t="shared" si="37"/>
        <v>7.6923076923077561E-3</v>
      </c>
      <c r="V247">
        <f t="shared" si="38"/>
        <v>-4.0703517587939636E-2</v>
      </c>
      <c r="W247">
        <f t="shared" si="39"/>
        <v>-7.0754716981132129E-2</v>
      </c>
      <c r="X247">
        <f t="shared" si="40"/>
        <v>-7.0419931396994984E-2</v>
      </c>
      <c r="Y247">
        <f t="shared" si="41"/>
        <v>-2.5528693164613155E-2</v>
      </c>
      <c r="Z247">
        <f t="shared" si="42"/>
        <v>-8.8827566898357455E-2</v>
      </c>
      <c r="AA247">
        <f t="shared" si="43"/>
        <v>-1.3079820739145747E-2</v>
      </c>
      <c r="AB247">
        <f t="shared" si="44"/>
        <v>-1.1240382850391216E-3</v>
      </c>
    </row>
    <row r="248" spans="1:28">
      <c r="A248" s="71">
        <v>44918</v>
      </c>
      <c r="B248">
        <v>10497.860352</v>
      </c>
      <c r="C248" s="105">
        <v>131.12706</v>
      </c>
      <c r="D248" s="105">
        <v>85.25</v>
      </c>
      <c r="E248" s="105">
        <v>12.71</v>
      </c>
      <c r="F248" s="105">
        <v>3.96</v>
      </c>
      <c r="G248" s="105">
        <v>19.75</v>
      </c>
      <c r="H248">
        <v>7.81</v>
      </c>
      <c r="I248">
        <v>151.99255400000001</v>
      </c>
      <c r="J248">
        <v>236.63179</v>
      </c>
      <c r="K248">
        <v>123.150002</v>
      </c>
      <c r="L248">
        <v>334.89590500000003</v>
      </c>
      <c r="M248">
        <v>25.813981999999999</v>
      </c>
      <c r="P248" s="71">
        <v>44918</v>
      </c>
      <c r="Q248">
        <f t="shared" si="34"/>
        <v>2.0752181873822345E-3</v>
      </c>
      <c r="R248">
        <f t="shared" si="34"/>
        <v>-2.7980912885694899E-3</v>
      </c>
      <c r="S248">
        <f t="shared" si="35"/>
        <v>1.7424501522562294E-2</v>
      </c>
      <c r="T248">
        <f t="shared" si="36"/>
        <v>1.1942675159235697E-2</v>
      </c>
      <c r="U248">
        <f t="shared" si="37"/>
        <v>7.6335877862594922E-3</v>
      </c>
      <c r="V248">
        <f t="shared" si="38"/>
        <v>3.4573074908328977E-2</v>
      </c>
      <c r="W248">
        <f t="shared" si="39"/>
        <v>-8.883248730964504E-3</v>
      </c>
      <c r="X248">
        <f t="shared" si="40"/>
        <v>-8.6706822688672747E-3</v>
      </c>
      <c r="Y248">
        <f t="shared" si="41"/>
        <v>2.2670046718766979E-3</v>
      </c>
      <c r="Z248">
        <f t="shared" si="42"/>
        <v>-1.7550825968102517E-2</v>
      </c>
      <c r="AA248">
        <f t="shared" si="43"/>
        <v>-2.0243983740134882E-4</v>
      </c>
      <c r="AB248">
        <f t="shared" si="44"/>
        <v>3.7510624082871306E-3</v>
      </c>
    </row>
    <row r="249" spans="1:28">
      <c r="A249" s="71">
        <v>44922</v>
      </c>
      <c r="B249">
        <v>10353.230469</v>
      </c>
      <c r="C249" s="105">
        <v>129.30723599999999</v>
      </c>
      <c r="D249" s="105">
        <v>83.040001000000004</v>
      </c>
      <c r="E249" s="105">
        <v>12.53</v>
      </c>
      <c r="F249" s="105">
        <v>4.3600000000000003</v>
      </c>
      <c r="G249" s="105">
        <v>18.43</v>
      </c>
      <c r="H249">
        <v>7.67</v>
      </c>
      <c r="I249">
        <v>141.14738500000001</v>
      </c>
      <c r="J249">
        <v>234.877365</v>
      </c>
      <c r="K249">
        <v>109.099998</v>
      </c>
      <c r="L249">
        <v>331.46463</v>
      </c>
      <c r="M249">
        <v>26.113019999999999</v>
      </c>
      <c r="P249" s="71">
        <v>44922</v>
      </c>
      <c r="Q249">
        <f t="shared" si="34"/>
        <v>-1.3777082010092223E-2</v>
      </c>
      <c r="R249">
        <f t="shared" si="34"/>
        <v>-1.3878325343373146E-2</v>
      </c>
      <c r="S249">
        <f t="shared" si="35"/>
        <v>-2.5923741935483826E-2</v>
      </c>
      <c r="T249">
        <f t="shared" si="36"/>
        <v>-1.416207710464213E-2</v>
      </c>
      <c r="U249">
        <f t="shared" si="37"/>
        <v>0.10101010101010111</v>
      </c>
      <c r="V249">
        <f t="shared" si="38"/>
        <v>-6.6835443037974701E-2</v>
      </c>
      <c r="W249">
        <f t="shared" si="39"/>
        <v>-1.792573623559535E-2</v>
      </c>
      <c r="X249">
        <f t="shared" si="40"/>
        <v>-7.1353291425052298E-2</v>
      </c>
      <c r="Y249">
        <f t="shared" si="41"/>
        <v>-7.4141559762532236E-3</v>
      </c>
      <c r="Z249">
        <f t="shared" si="42"/>
        <v>-0.11408854057509477</v>
      </c>
      <c r="AA249">
        <f t="shared" si="43"/>
        <v>-1.0245795630137751E-2</v>
      </c>
      <c r="AB249">
        <f t="shared" si="44"/>
        <v>1.1584342159996838E-2</v>
      </c>
    </row>
    <row r="250" spans="1:28">
      <c r="A250" s="71">
        <v>44923</v>
      </c>
      <c r="B250">
        <v>10213.290039</v>
      </c>
      <c r="C250" s="105">
        <v>125.339417</v>
      </c>
      <c r="D250" s="105">
        <v>81.819999999999993</v>
      </c>
      <c r="E250" s="105">
        <v>12.32</v>
      </c>
      <c r="F250" s="105">
        <v>4.1399999999999997</v>
      </c>
      <c r="G250" s="105">
        <v>18.389999</v>
      </c>
      <c r="H250">
        <v>7.67</v>
      </c>
      <c r="I250">
        <v>140.29774499999999</v>
      </c>
      <c r="J250">
        <v>232.46873500000001</v>
      </c>
      <c r="K250">
        <v>112.709999</v>
      </c>
      <c r="L250">
        <v>330.39840700000002</v>
      </c>
      <c r="M250">
        <v>25.601759000000001</v>
      </c>
      <c r="P250" s="71">
        <v>44923</v>
      </c>
      <c r="Q250">
        <f t="shared" si="34"/>
        <v>-1.3516595657656325E-2</v>
      </c>
      <c r="R250">
        <f t="shared" si="34"/>
        <v>-3.0685204654749498E-2</v>
      </c>
      <c r="S250">
        <f t="shared" si="35"/>
        <v>-1.4691726701689353E-2</v>
      </c>
      <c r="T250">
        <f t="shared" si="36"/>
        <v>-1.6759776536312776E-2</v>
      </c>
      <c r="U250">
        <f t="shared" si="37"/>
        <v>-5.0458715596330417E-2</v>
      </c>
      <c r="V250">
        <f t="shared" si="38"/>
        <v>-2.1704286489419521E-3</v>
      </c>
      <c r="W250">
        <f t="shared" si="39"/>
        <v>0</v>
      </c>
      <c r="X250">
        <f t="shared" si="40"/>
        <v>-6.019523493120486E-3</v>
      </c>
      <c r="Y250">
        <f t="shared" si="41"/>
        <v>-1.025484086131496E-2</v>
      </c>
      <c r="Z250">
        <f t="shared" si="42"/>
        <v>3.3088919030044316E-2</v>
      </c>
      <c r="AA250">
        <f t="shared" si="43"/>
        <v>-3.2167021862935406E-3</v>
      </c>
      <c r="AB250">
        <f t="shared" si="44"/>
        <v>-1.9578777177055643E-2</v>
      </c>
    </row>
    <row r="251" spans="1:28">
      <c r="A251" s="71">
        <v>44924</v>
      </c>
      <c r="B251">
        <v>10478.089844</v>
      </c>
      <c r="C251" s="105">
        <v>128.88957199999999</v>
      </c>
      <c r="D251" s="105">
        <v>84.18</v>
      </c>
      <c r="E251" s="105">
        <v>12.7</v>
      </c>
      <c r="F251" s="105">
        <v>4.6500000000000004</v>
      </c>
      <c r="G251" s="105">
        <v>19.299999</v>
      </c>
      <c r="H251">
        <v>8.08</v>
      </c>
      <c r="I251">
        <v>145.96523999999999</v>
      </c>
      <c r="J251">
        <v>238.89175399999999</v>
      </c>
      <c r="K251">
        <v>121.82</v>
      </c>
      <c r="L251">
        <v>332.87979100000001</v>
      </c>
      <c r="M251">
        <v>26.084084000000001</v>
      </c>
      <c r="P251" s="71">
        <v>44924</v>
      </c>
      <c r="Q251">
        <f t="shared" si="34"/>
        <v>2.5926983762220423E-2</v>
      </c>
      <c r="R251">
        <f t="shared" si="34"/>
        <v>2.8324329927272518E-2</v>
      </c>
      <c r="S251">
        <f t="shared" si="35"/>
        <v>2.8843803471034147E-2</v>
      </c>
      <c r="T251">
        <f t="shared" si="36"/>
        <v>3.0844155844155764E-2</v>
      </c>
      <c r="U251">
        <f t="shared" si="37"/>
        <v>0.12318840579710162</v>
      </c>
      <c r="V251">
        <f t="shared" si="38"/>
        <v>4.9483417590180413E-2</v>
      </c>
      <c r="W251">
        <f t="shared" si="39"/>
        <v>5.3455019556714493E-2</v>
      </c>
      <c r="X251">
        <f t="shared" si="40"/>
        <v>4.0396194536127451E-2</v>
      </c>
      <c r="Y251">
        <f t="shared" si="41"/>
        <v>2.7629603610997332E-2</v>
      </c>
      <c r="Z251">
        <f t="shared" si="42"/>
        <v>8.0826910485555029E-2</v>
      </c>
      <c r="AA251">
        <f t="shared" si="43"/>
        <v>7.5102783410211519E-3</v>
      </c>
      <c r="AB251">
        <f t="shared" si="44"/>
        <v>1.8839525831018073E-2</v>
      </c>
    </row>
    <row r="252" spans="1:28">
      <c r="A252" s="71">
        <v>44925</v>
      </c>
      <c r="B252">
        <v>10466.480469</v>
      </c>
      <c r="C252" s="105">
        <v>129.20777899999999</v>
      </c>
      <c r="D252" s="105">
        <v>84</v>
      </c>
      <c r="E252" s="105">
        <v>12.72</v>
      </c>
      <c r="F252" s="105">
        <v>4.7300000000000004</v>
      </c>
      <c r="G252" s="105">
        <v>19.360001</v>
      </c>
      <c r="H252">
        <v>8.06</v>
      </c>
      <c r="I252">
        <v>146.07517999999999</v>
      </c>
      <c r="J252">
        <v>237.712234</v>
      </c>
      <c r="K252">
        <v>123.18</v>
      </c>
      <c r="L252">
        <v>332.831299</v>
      </c>
      <c r="M252">
        <v>25.920092</v>
      </c>
      <c r="P252" s="71">
        <v>44925</v>
      </c>
      <c r="Q252">
        <f t="shared" si="34"/>
        <v>-1.1079667356209777E-3</v>
      </c>
      <c r="R252">
        <f t="shared" si="34"/>
        <v>2.4688343289711681E-3</v>
      </c>
      <c r="S252">
        <f t="shared" si="35"/>
        <v>-2.1382751247327964E-3</v>
      </c>
      <c r="T252">
        <f t="shared" si="36"/>
        <v>1.5748031496064057E-3</v>
      </c>
      <c r="U252">
        <f t="shared" si="37"/>
        <v>1.7204301075268831E-2</v>
      </c>
      <c r="V252">
        <f t="shared" si="38"/>
        <v>3.1089120781820131E-3</v>
      </c>
      <c r="W252">
        <f t="shared" si="39"/>
        <v>-2.4752475247524224E-3</v>
      </c>
      <c r="X252">
        <f t="shared" si="40"/>
        <v>7.5319302047524876E-4</v>
      </c>
      <c r="Y252">
        <f t="shared" si="41"/>
        <v>-4.9374663639499107E-3</v>
      </c>
      <c r="Z252">
        <f t="shared" si="42"/>
        <v>1.1164012477425822E-2</v>
      </c>
      <c r="AA252">
        <f t="shared" si="43"/>
        <v>-1.456742082609941E-4</v>
      </c>
      <c r="AB252">
        <f t="shared" si="44"/>
        <v>-6.2870522882843179E-3</v>
      </c>
    </row>
    <row r="253" spans="1:28">
      <c r="A253" s="71">
        <v>44929</v>
      </c>
      <c r="B253">
        <v>10386.980469</v>
      </c>
      <c r="C253" s="105">
        <v>124.374802</v>
      </c>
      <c r="D253" s="105">
        <v>85.82</v>
      </c>
      <c r="E253" s="105">
        <v>12.74</v>
      </c>
      <c r="F253" s="105">
        <v>4.41</v>
      </c>
      <c r="G253" s="105">
        <v>18.879999000000002</v>
      </c>
      <c r="H253">
        <v>7.97</v>
      </c>
      <c r="I253">
        <v>143.086502</v>
      </c>
      <c r="J253">
        <v>237.47434999999999</v>
      </c>
      <c r="K253">
        <v>108.099998</v>
      </c>
      <c r="L253">
        <v>335.58407599999998</v>
      </c>
      <c r="M253">
        <v>25.804333</v>
      </c>
      <c r="P253" s="71">
        <v>44929</v>
      </c>
      <c r="Q253">
        <f t="shared" si="34"/>
        <v>-7.5956765252145619E-3</v>
      </c>
      <c r="R253">
        <f t="shared" si="34"/>
        <v>-3.7404690626250806E-2</v>
      </c>
      <c r="S253">
        <f t="shared" si="35"/>
        <v>2.1666666666666584E-2</v>
      </c>
      <c r="T253">
        <f t="shared" si="36"/>
        <v>1.5723270440251237E-3</v>
      </c>
      <c r="U253">
        <f t="shared" si="37"/>
        <v>-6.7653276955602595E-2</v>
      </c>
      <c r="V253">
        <f t="shared" si="38"/>
        <v>-2.4793490454881637E-2</v>
      </c>
      <c r="W253">
        <f t="shared" si="39"/>
        <v>-1.1166253101737064E-2</v>
      </c>
      <c r="X253">
        <f t="shared" si="40"/>
        <v>-2.045986183279044E-2</v>
      </c>
      <c r="Y253">
        <f t="shared" si="41"/>
        <v>-1.0007225795539334E-3</v>
      </c>
      <c r="Z253">
        <f t="shared" si="42"/>
        <v>-0.12242248741678849</v>
      </c>
      <c r="AA253">
        <f t="shared" si="43"/>
        <v>8.2707876581041753E-3</v>
      </c>
      <c r="AB253">
        <f t="shared" si="44"/>
        <v>-4.4659949509438706E-3</v>
      </c>
    </row>
    <row r="254" spans="1:28">
      <c r="A254" s="71">
        <v>44930</v>
      </c>
      <c r="B254">
        <v>10458.759765999999</v>
      </c>
      <c r="C254" s="105">
        <v>125.657639</v>
      </c>
      <c r="D254" s="105">
        <v>85.139999000000003</v>
      </c>
      <c r="E254" s="105">
        <v>13.59</v>
      </c>
      <c r="F254" s="105">
        <v>4.95</v>
      </c>
      <c r="G254" s="105">
        <v>18.459999</v>
      </c>
      <c r="H254">
        <v>8.74</v>
      </c>
      <c r="I254">
        <v>147.42459099999999</v>
      </c>
      <c r="J254">
        <v>227.086456</v>
      </c>
      <c r="K254">
        <v>113.639999</v>
      </c>
      <c r="L254">
        <v>337.01861600000001</v>
      </c>
      <c r="M254">
        <v>26.257717</v>
      </c>
      <c r="P254" s="71">
        <v>44930</v>
      </c>
      <c r="Q254">
        <f t="shared" si="34"/>
        <v>6.9105065918073916E-3</v>
      </c>
      <c r="R254">
        <f t="shared" si="34"/>
        <v>1.0314283756608518E-2</v>
      </c>
      <c r="S254">
        <f t="shared" si="35"/>
        <v>-7.9235725938008646E-3</v>
      </c>
      <c r="T254">
        <f t="shared" si="36"/>
        <v>6.6718995290423827E-2</v>
      </c>
      <c r="U254">
        <f t="shared" si="37"/>
        <v>0.12244897959183675</v>
      </c>
      <c r="V254">
        <f t="shared" si="38"/>
        <v>-2.2245763890135887E-2</v>
      </c>
      <c r="W254">
        <f t="shared" si="39"/>
        <v>9.6612296110414109E-2</v>
      </c>
      <c r="X254">
        <f t="shared" si="40"/>
        <v>3.0317947111461265E-2</v>
      </c>
      <c r="Y254">
        <f t="shared" si="41"/>
        <v>-4.3743225320966195E-2</v>
      </c>
      <c r="Z254">
        <f t="shared" si="42"/>
        <v>5.1248853862143492E-2</v>
      </c>
      <c r="AA254">
        <f t="shared" si="43"/>
        <v>4.2747558736965421E-3</v>
      </c>
      <c r="AB254">
        <f t="shared" si="44"/>
        <v>1.7570072437059304E-2</v>
      </c>
    </row>
    <row r="255" spans="1:28">
      <c r="A255" s="71">
        <v>44931</v>
      </c>
      <c r="B255">
        <v>10305.240234000001</v>
      </c>
      <c r="C255" s="105">
        <v>124.32508900000001</v>
      </c>
      <c r="D255" s="105">
        <v>83.120002999999997</v>
      </c>
      <c r="E255" s="105">
        <v>13.99</v>
      </c>
      <c r="F255" s="105">
        <v>5.03</v>
      </c>
      <c r="G255" s="105">
        <v>17.950001</v>
      </c>
      <c r="H255">
        <v>8.9499999999999993</v>
      </c>
      <c r="I255">
        <v>142.586716</v>
      </c>
      <c r="J255">
        <v>220.35612499999999</v>
      </c>
      <c r="K255">
        <v>110.339996</v>
      </c>
      <c r="L255">
        <v>333.19964599999997</v>
      </c>
      <c r="M255">
        <v>26.248072000000001</v>
      </c>
      <c r="P255" s="71">
        <v>44931</v>
      </c>
      <c r="Q255">
        <f t="shared" si="34"/>
        <v>-1.4678559928211515E-2</v>
      </c>
      <c r="R255">
        <f t="shared" si="34"/>
        <v>-1.0604607969755007E-2</v>
      </c>
      <c r="S255">
        <f t="shared" si="35"/>
        <v>-2.372558167401442E-2</v>
      </c>
      <c r="T255">
        <f t="shared" si="36"/>
        <v>2.9433406916850653E-2</v>
      </c>
      <c r="U255">
        <f t="shared" si="37"/>
        <v>1.6161616161616175E-2</v>
      </c>
      <c r="V255">
        <f t="shared" si="38"/>
        <v>-2.7627195429425513E-2</v>
      </c>
      <c r="W255">
        <f t="shared" si="39"/>
        <v>2.4027459954233304E-2</v>
      </c>
      <c r="X255">
        <f t="shared" si="40"/>
        <v>-3.2815929602952043E-2</v>
      </c>
      <c r="Y255">
        <f t="shared" si="41"/>
        <v>-2.9637747308012094E-2</v>
      </c>
      <c r="Z255">
        <f t="shared" si="42"/>
        <v>-2.9039097404427148E-2</v>
      </c>
      <c r="AA255">
        <f t="shared" si="43"/>
        <v>-1.1331629229644797E-2</v>
      </c>
      <c r="AB255">
        <f t="shared" si="44"/>
        <v>-3.6732058617278173E-4</v>
      </c>
    </row>
    <row r="256" spans="1:28">
      <c r="A256" s="71">
        <v>44932</v>
      </c>
      <c r="B256">
        <v>10569.290039</v>
      </c>
      <c r="C256" s="105">
        <v>128.89952099999999</v>
      </c>
      <c r="D256" s="105">
        <v>86.080001999999993</v>
      </c>
      <c r="E256" s="105">
        <v>14.18</v>
      </c>
      <c r="F256" s="105">
        <v>4.92</v>
      </c>
      <c r="G256" s="105">
        <v>18.709999</v>
      </c>
      <c r="H256">
        <v>9.1999999999999993</v>
      </c>
      <c r="I256">
        <v>148.52409399999999</v>
      </c>
      <c r="J256">
        <v>222.95309399999999</v>
      </c>
      <c r="K256">
        <v>113.05999799999999</v>
      </c>
      <c r="L256">
        <v>337.38690200000002</v>
      </c>
      <c r="M256">
        <v>27.357417999999999</v>
      </c>
      <c r="P256" s="71">
        <v>44932</v>
      </c>
      <c r="Q256">
        <f t="shared" si="34"/>
        <v>2.5622867493066415E-2</v>
      </c>
      <c r="R256">
        <f t="shared" si="34"/>
        <v>3.6794118040003876E-2</v>
      </c>
      <c r="S256">
        <f t="shared" si="35"/>
        <v>3.561115126523752E-2</v>
      </c>
      <c r="T256">
        <f t="shared" si="36"/>
        <v>1.3581129378127199E-2</v>
      </c>
      <c r="U256">
        <f t="shared" si="37"/>
        <v>-2.1868787276342012E-2</v>
      </c>
      <c r="V256">
        <f t="shared" si="38"/>
        <v>4.2339719089709217E-2</v>
      </c>
      <c r="W256">
        <f t="shared" si="39"/>
        <v>2.793296089385475E-2</v>
      </c>
      <c r="X256">
        <f t="shared" si="40"/>
        <v>4.1640470911750264E-2</v>
      </c>
      <c r="Y256">
        <f t="shared" si="41"/>
        <v>1.1785327047296741E-2</v>
      </c>
      <c r="Z256">
        <f t="shared" si="42"/>
        <v>2.4651097504118032E-2</v>
      </c>
      <c r="AA256">
        <f t="shared" si="43"/>
        <v>1.2566808069177985E-2</v>
      </c>
      <c r="AB256">
        <f t="shared" si="44"/>
        <v>4.2263904183133853E-2</v>
      </c>
    </row>
    <row r="257" spans="1:28">
      <c r="A257" s="71">
        <v>44935</v>
      </c>
      <c r="B257">
        <v>10635.650390999999</v>
      </c>
      <c r="C257" s="105">
        <v>129.426559</v>
      </c>
      <c r="D257" s="105">
        <v>87.360000999999997</v>
      </c>
      <c r="E257" s="105">
        <v>14.61</v>
      </c>
      <c r="F257" s="105">
        <v>5.0999999999999996</v>
      </c>
      <c r="G257" s="105">
        <v>18.879999000000002</v>
      </c>
      <c r="H257">
        <v>9.4700000000000006</v>
      </c>
      <c r="I257">
        <v>156.21070900000001</v>
      </c>
      <c r="J257">
        <v>225.12384</v>
      </c>
      <c r="K257">
        <v>119.769997</v>
      </c>
      <c r="L257">
        <v>342.155823</v>
      </c>
      <c r="M257">
        <v>27.627517999999998</v>
      </c>
      <c r="P257" s="71">
        <v>44935</v>
      </c>
      <c r="Q257">
        <f t="shared" si="34"/>
        <v>6.2786007153871519E-3</v>
      </c>
      <c r="R257">
        <f t="shared" si="34"/>
        <v>4.0887506478787042E-3</v>
      </c>
      <c r="S257">
        <f t="shared" si="35"/>
        <v>1.4869876513246408E-2</v>
      </c>
      <c r="T257">
        <f t="shared" si="36"/>
        <v>3.0324400564174875E-2</v>
      </c>
      <c r="U257">
        <f t="shared" si="37"/>
        <v>3.6585365853658479E-2</v>
      </c>
      <c r="V257">
        <f t="shared" si="38"/>
        <v>9.086050726138559E-3</v>
      </c>
      <c r="W257">
        <f t="shared" si="39"/>
        <v>2.9347826086956671E-2</v>
      </c>
      <c r="X257">
        <f t="shared" si="40"/>
        <v>5.1753320239071907E-2</v>
      </c>
      <c r="Y257">
        <f t="shared" si="41"/>
        <v>9.7363349440667928E-3</v>
      </c>
      <c r="Z257">
        <f t="shared" si="42"/>
        <v>5.9349010425420415E-2</v>
      </c>
      <c r="AA257">
        <f t="shared" si="43"/>
        <v>1.4134872965518908E-2</v>
      </c>
      <c r="AB257">
        <f t="shared" si="44"/>
        <v>9.8730077524128677E-3</v>
      </c>
    </row>
    <row r="258" spans="1:28">
      <c r="A258" s="71">
        <v>44936</v>
      </c>
      <c r="B258">
        <v>10742.629883</v>
      </c>
      <c r="C258" s="105">
        <v>130.003342</v>
      </c>
      <c r="D258" s="105">
        <v>89.870002999999997</v>
      </c>
      <c r="E258" s="105">
        <v>15.19</v>
      </c>
      <c r="F258" s="105">
        <v>5.15</v>
      </c>
      <c r="G258" s="105">
        <v>20.16</v>
      </c>
      <c r="H258">
        <v>9.68</v>
      </c>
      <c r="I258">
        <v>159.01945499999999</v>
      </c>
      <c r="J258">
        <v>226.838638</v>
      </c>
      <c r="K258">
        <v>118.849998</v>
      </c>
      <c r="L258">
        <v>346.38183600000002</v>
      </c>
      <c r="M258">
        <v>28.061606999999999</v>
      </c>
      <c r="P258" s="71">
        <v>44936</v>
      </c>
      <c r="Q258">
        <f t="shared" si="34"/>
        <v>1.0058575457738587E-2</v>
      </c>
      <c r="R258">
        <f t="shared" si="34"/>
        <v>4.4564500861064074E-3</v>
      </c>
      <c r="S258">
        <f t="shared" si="35"/>
        <v>2.8731707546569285E-2</v>
      </c>
      <c r="T258">
        <f t="shared" si="36"/>
        <v>3.9698836413415477E-2</v>
      </c>
      <c r="U258">
        <f t="shared" si="37"/>
        <v>9.8039215686275914E-3</v>
      </c>
      <c r="V258">
        <f t="shared" si="38"/>
        <v>6.7796666726518282E-2</v>
      </c>
      <c r="W258">
        <f t="shared" si="39"/>
        <v>2.2175290390707397E-2</v>
      </c>
      <c r="X258">
        <f t="shared" si="40"/>
        <v>1.7980495818631648E-2</v>
      </c>
      <c r="Y258">
        <f t="shared" si="41"/>
        <v>7.6171319750054098E-3</v>
      </c>
      <c r="Z258">
        <f t="shared" si="42"/>
        <v>-7.6813811726154108E-3</v>
      </c>
      <c r="AA258">
        <f t="shared" si="43"/>
        <v>1.2351135698777873E-2</v>
      </c>
      <c r="AB258">
        <f t="shared" si="44"/>
        <v>1.5712196803201801E-2</v>
      </c>
    </row>
    <row r="259" spans="1:28">
      <c r="A259" s="71">
        <v>44937</v>
      </c>
      <c r="B259">
        <v>10931.669921999999</v>
      </c>
      <c r="C259" s="105">
        <v>132.74801600000001</v>
      </c>
      <c r="D259" s="105">
        <v>95.089995999999999</v>
      </c>
      <c r="E259" s="105">
        <v>15.34</v>
      </c>
      <c r="F259" s="105">
        <v>5.35</v>
      </c>
      <c r="G259" s="105">
        <v>21</v>
      </c>
      <c r="H259">
        <v>9.86</v>
      </c>
      <c r="I259">
        <v>159.93901099999999</v>
      </c>
      <c r="J259">
        <v>233.69783000000001</v>
      </c>
      <c r="K259">
        <v>123.220001</v>
      </c>
      <c r="L259">
        <v>353.28311200000002</v>
      </c>
      <c r="M259">
        <v>27.810801999999999</v>
      </c>
      <c r="P259" s="71">
        <v>44937</v>
      </c>
      <c r="Q259">
        <f t="shared" si="34"/>
        <v>1.7597184400735211E-2</v>
      </c>
      <c r="R259">
        <f t="shared" si="34"/>
        <v>2.1112334173686114E-2</v>
      </c>
      <c r="S259">
        <f t="shared" si="35"/>
        <v>5.8083819135957997E-2</v>
      </c>
      <c r="T259">
        <f t="shared" si="36"/>
        <v>9.8749177090191147E-3</v>
      </c>
      <c r="U259">
        <f t="shared" si="37"/>
        <v>3.8834951456310537E-2</v>
      </c>
      <c r="V259">
        <f t="shared" si="38"/>
        <v>4.1666666666666657E-2</v>
      </c>
      <c r="W259">
        <f t="shared" si="39"/>
        <v>1.8595041322314022E-2</v>
      </c>
      <c r="X259">
        <f t="shared" si="40"/>
        <v>5.7826635112037082E-3</v>
      </c>
      <c r="Y259">
        <f t="shared" si="41"/>
        <v>3.0238199543412912E-2</v>
      </c>
      <c r="Z259">
        <f t="shared" si="42"/>
        <v>3.6769062461406161E-2</v>
      </c>
      <c r="AA259">
        <f t="shared" si="43"/>
        <v>1.9923896933209846E-2</v>
      </c>
      <c r="AB259">
        <f t="shared" si="44"/>
        <v>-8.9376563501869198E-3</v>
      </c>
    </row>
    <row r="260" spans="1:28">
      <c r="A260" s="71">
        <v>44938</v>
      </c>
      <c r="B260">
        <v>11001.099609000001</v>
      </c>
      <c r="C260" s="105">
        <v>132.668442</v>
      </c>
      <c r="D260" s="105">
        <v>95.269997000000004</v>
      </c>
      <c r="E260" s="105">
        <v>16.829999999999998</v>
      </c>
      <c r="F260" s="105">
        <v>5.39</v>
      </c>
      <c r="G260" s="105">
        <v>21.34</v>
      </c>
      <c r="H260">
        <v>10.28</v>
      </c>
      <c r="I260">
        <v>165.036789</v>
      </c>
      <c r="J260">
        <v>236.41374200000001</v>
      </c>
      <c r="K260">
        <v>123.55999799999999</v>
      </c>
      <c r="L260">
        <v>358.57540899999998</v>
      </c>
      <c r="M260">
        <v>27.540699</v>
      </c>
      <c r="P260" s="71">
        <v>44938</v>
      </c>
      <c r="Q260">
        <f t="shared" ref="Q260:R323" si="45">(B260-B259)/B259</f>
        <v>6.3512425361722932E-3</v>
      </c>
      <c r="R260">
        <f t="shared" si="45"/>
        <v>-5.9943645410118988E-4</v>
      </c>
      <c r="S260">
        <f t="shared" ref="S260:S323" si="46">(D260-D259)/D259</f>
        <v>1.892954123165641E-3</v>
      </c>
      <c r="T260">
        <f t="shared" ref="T260:T323" si="47">(E260-E259)/E259</f>
        <v>9.713168187744449E-2</v>
      </c>
      <c r="U260">
        <f t="shared" ref="U260:U323" si="48">(F260-F259)/F259</f>
        <v>7.4766355140186988E-3</v>
      </c>
      <c r="V260">
        <f t="shared" ref="V260:V323" si="49">(G260-G259)/G259</f>
        <v>1.6190476190476182E-2</v>
      </c>
      <c r="W260">
        <f t="shared" ref="W260:W323" si="50">(H260-H259)/H259</f>
        <v>4.2596348884381331E-2</v>
      </c>
      <c r="X260">
        <f t="shared" ref="X260:X323" si="51">(I260-I259)/I259</f>
        <v>3.1873261989846899E-2</v>
      </c>
      <c r="Y260">
        <f t="shared" ref="Y260:Y323" si="52">(J260-J259)/J259</f>
        <v>1.1621468628955618E-2</v>
      </c>
      <c r="Z260">
        <f t="shared" ref="Z260:Z323" si="53">(K260-K259)/K259</f>
        <v>2.7592679535848792E-3</v>
      </c>
      <c r="AA260">
        <f t="shared" ref="AA260:AA323" si="54">(L260-L259)/L259</f>
        <v>1.4980328298285489E-2</v>
      </c>
      <c r="AB260">
        <f t="shared" ref="AB260:AB323" si="55">(M260-M259)/M259</f>
        <v>-9.7121614831531602E-3</v>
      </c>
    </row>
    <row r="261" spans="1:28">
      <c r="A261" s="71">
        <v>44939</v>
      </c>
      <c r="B261">
        <v>11079.160156</v>
      </c>
      <c r="C261" s="105">
        <v>134.01092499999999</v>
      </c>
      <c r="D261" s="105">
        <v>98.120002999999997</v>
      </c>
      <c r="E261" s="105">
        <v>17.02</v>
      </c>
      <c r="F261" s="105">
        <v>5.73</v>
      </c>
      <c r="G261" s="105">
        <v>20.5</v>
      </c>
      <c r="H261">
        <v>10.51</v>
      </c>
      <c r="I261">
        <v>168.91503900000001</v>
      </c>
      <c r="J261">
        <v>237.127411</v>
      </c>
      <c r="K261">
        <v>122.400002</v>
      </c>
      <c r="L261">
        <v>362.51071200000001</v>
      </c>
      <c r="M261">
        <v>26.923325999999999</v>
      </c>
      <c r="P261" s="71">
        <v>44939</v>
      </c>
      <c r="Q261">
        <f t="shared" si="45"/>
        <v>7.0957040454517652E-3</v>
      </c>
      <c r="R261">
        <f t="shared" si="45"/>
        <v>1.0119083180308902E-2</v>
      </c>
      <c r="S261">
        <f t="shared" si="46"/>
        <v>2.9915042403118722E-2</v>
      </c>
      <c r="T261">
        <f t="shared" si="47"/>
        <v>1.1289364230540779E-2</v>
      </c>
      <c r="U261">
        <f t="shared" si="48"/>
        <v>6.3079777365491793E-2</v>
      </c>
      <c r="V261">
        <f t="shared" si="49"/>
        <v>-3.9362699156513581E-2</v>
      </c>
      <c r="W261">
        <f t="shared" si="50"/>
        <v>2.237354085603117E-2</v>
      </c>
      <c r="X261">
        <f t="shared" si="51"/>
        <v>2.3499305963835787E-2</v>
      </c>
      <c r="Y261">
        <f t="shared" si="52"/>
        <v>3.018728919742667E-3</v>
      </c>
      <c r="Z261">
        <f t="shared" si="53"/>
        <v>-9.3881192843657431E-3</v>
      </c>
      <c r="AA261">
        <f t="shared" si="54"/>
        <v>1.0974826776255683E-2</v>
      </c>
      <c r="AB261">
        <f t="shared" si="55"/>
        <v>-2.241675129596386E-2</v>
      </c>
    </row>
    <row r="262" spans="1:28">
      <c r="A262" s="71">
        <v>44943</v>
      </c>
      <c r="B262">
        <v>11095.110352</v>
      </c>
      <c r="C262" s="105">
        <v>135.18438699999999</v>
      </c>
      <c r="D262" s="105">
        <v>96.050003000000004</v>
      </c>
      <c r="E262" s="105">
        <v>17.079999999999998</v>
      </c>
      <c r="F262" s="105">
        <v>6.18</v>
      </c>
      <c r="G262" s="105">
        <v>21.110001</v>
      </c>
      <c r="H262">
        <v>10.88</v>
      </c>
      <c r="I262">
        <v>176.941498</v>
      </c>
      <c r="J262">
        <v>238.23757900000001</v>
      </c>
      <c r="K262">
        <v>131.490005</v>
      </c>
      <c r="L262">
        <v>339.17044099999998</v>
      </c>
      <c r="M262">
        <v>26.614636999999998</v>
      </c>
      <c r="P262" s="71">
        <v>44943</v>
      </c>
      <c r="Q262">
        <f t="shared" si="45"/>
        <v>1.4396574988909997E-3</v>
      </c>
      <c r="R262">
        <f t="shared" si="45"/>
        <v>8.7564651911775163E-3</v>
      </c>
      <c r="S262">
        <f t="shared" si="46"/>
        <v>-2.1096615743071197E-2</v>
      </c>
      <c r="T262">
        <f t="shared" si="47"/>
        <v>3.5252643948295373E-3</v>
      </c>
      <c r="U262">
        <f t="shared" si="48"/>
        <v>7.853403141361244E-2</v>
      </c>
      <c r="V262">
        <f t="shared" si="49"/>
        <v>2.9756146341463438E-2</v>
      </c>
      <c r="W262">
        <f t="shared" si="50"/>
        <v>3.5204567078972501E-2</v>
      </c>
      <c r="X262">
        <f t="shared" si="51"/>
        <v>4.7517728720413037E-2</v>
      </c>
      <c r="Y262">
        <f t="shared" si="52"/>
        <v>4.6817362670906731E-3</v>
      </c>
      <c r="Z262">
        <f t="shared" si="53"/>
        <v>7.4264729178680863E-2</v>
      </c>
      <c r="AA262">
        <f t="shared" si="54"/>
        <v>-6.4385051882273836E-2</v>
      </c>
      <c r="AB262">
        <f t="shared" si="55"/>
        <v>-1.1465485356452658E-2</v>
      </c>
    </row>
    <row r="263" spans="1:28">
      <c r="A263" s="71">
        <v>44944</v>
      </c>
      <c r="B263">
        <v>10957.009765999999</v>
      </c>
      <c r="C263" s="105">
        <v>134.45845</v>
      </c>
      <c r="D263" s="105">
        <v>95.459998999999996</v>
      </c>
      <c r="E263" s="105">
        <v>16.639999</v>
      </c>
      <c r="F263" s="105">
        <v>6.12</v>
      </c>
      <c r="G263" s="105">
        <v>20.110001</v>
      </c>
      <c r="H263">
        <v>10.43</v>
      </c>
      <c r="I263">
        <v>173.69293200000001</v>
      </c>
      <c r="J263">
        <v>233.73747299999999</v>
      </c>
      <c r="K263">
        <v>128.779999</v>
      </c>
      <c r="L263">
        <v>338.36593599999998</v>
      </c>
      <c r="M263">
        <v>26.556759</v>
      </c>
      <c r="P263" s="71">
        <v>44944</v>
      </c>
      <c r="Q263">
        <f t="shared" si="45"/>
        <v>-1.2446977237599672E-2</v>
      </c>
      <c r="R263">
        <f t="shared" si="45"/>
        <v>-5.3699766379085457E-3</v>
      </c>
      <c r="S263">
        <f t="shared" si="46"/>
        <v>-6.1426754978863201E-3</v>
      </c>
      <c r="T263">
        <f t="shared" si="47"/>
        <v>-2.5761182669789155E-2</v>
      </c>
      <c r="U263">
        <f t="shared" si="48"/>
        <v>-9.7087378640776066E-3</v>
      </c>
      <c r="V263">
        <f t="shared" si="49"/>
        <v>-4.7370912014641782E-2</v>
      </c>
      <c r="W263">
        <f t="shared" si="50"/>
        <v>-4.1360294117647155E-2</v>
      </c>
      <c r="X263">
        <f t="shared" si="51"/>
        <v>-1.835954841978326E-2</v>
      </c>
      <c r="Y263">
        <f t="shared" si="52"/>
        <v>-1.8889152663862558E-2</v>
      </c>
      <c r="Z263">
        <f t="shared" si="53"/>
        <v>-2.0609977161381909E-2</v>
      </c>
      <c r="AA263">
        <f t="shared" si="54"/>
        <v>-2.3719785180218757E-3</v>
      </c>
      <c r="AB263">
        <f t="shared" si="55"/>
        <v>-2.174668021960952E-3</v>
      </c>
    </row>
    <row r="264" spans="1:28">
      <c r="A264" s="71">
        <v>44945</v>
      </c>
      <c r="B264">
        <v>10852.269531</v>
      </c>
      <c r="C264" s="105">
        <v>134.518112</v>
      </c>
      <c r="D264" s="105">
        <v>93.68</v>
      </c>
      <c r="E264" s="105">
        <v>16.280000999999999</v>
      </c>
      <c r="F264" s="105">
        <v>5.92</v>
      </c>
      <c r="G264" s="105">
        <v>20.200001</v>
      </c>
      <c r="H264">
        <v>10.119999999999999</v>
      </c>
      <c r="I264">
        <v>167.575638</v>
      </c>
      <c r="J264">
        <v>229.891571</v>
      </c>
      <c r="K264">
        <v>127.16999800000001</v>
      </c>
      <c r="L264">
        <v>339.97491500000001</v>
      </c>
      <c r="M264">
        <v>26.006907999999999</v>
      </c>
      <c r="P264" s="71">
        <v>44945</v>
      </c>
      <c r="Q264">
        <f t="shared" si="45"/>
        <v>-9.5591988358915293E-3</v>
      </c>
      <c r="R264">
        <f t="shared" si="45"/>
        <v>4.4372071818471053E-4</v>
      </c>
      <c r="S264">
        <f t="shared" si="46"/>
        <v>-1.8646543250016058E-2</v>
      </c>
      <c r="T264">
        <f t="shared" si="47"/>
        <v>-2.1634496492457779E-2</v>
      </c>
      <c r="U264">
        <f t="shared" si="48"/>
        <v>-3.2679738562091533E-2</v>
      </c>
      <c r="V264">
        <f t="shared" si="49"/>
        <v>4.4753851578624914E-3</v>
      </c>
      <c r="W264">
        <f t="shared" si="50"/>
        <v>-2.9721955896452591E-2</v>
      </c>
      <c r="X264">
        <f t="shared" si="51"/>
        <v>-3.5219015129527638E-2</v>
      </c>
      <c r="Y264">
        <f t="shared" si="52"/>
        <v>-1.6453938474811847E-2</v>
      </c>
      <c r="Z264">
        <f t="shared" si="53"/>
        <v>-1.2501949157492981E-2</v>
      </c>
      <c r="AA264">
        <f t="shared" si="54"/>
        <v>4.7551447377375293E-3</v>
      </c>
      <c r="AB264">
        <f t="shared" si="55"/>
        <v>-2.0704747894876793E-2</v>
      </c>
    </row>
    <row r="265" spans="1:28">
      <c r="A265" s="71">
        <v>44946</v>
      </c>
      <c r="B265">
        <v>11140.429688</v>
      </c>
      <c r="C265" s="105">
        <v>137.103668</v>
      </c>
      <c r="D265" s="105">
        <v>97.25</v>
      </c>
      <c r="E265" s="105">
        <v>16.34</v>
      </c>
      <c r="F265" s="105">
        <v>6.29</v>
      </c>
      <c r="G265" s="105">
        <v>21.41</v>
      </c>
      <c r="H265">
        <v>10.47</v>
      </c>
      <c r="I265">
        <v>178.31088299999999</v>
      </c>
      <c r="J265">
        <v>238.10871900000001</v>
      </c>
      <c r="K265">
        <v>133.41999799999999</v>
      </c>
      <c r="L265">
        <v>331.338593</v>
      </c>
      <c r="M265">
        <v>26.923325999999999</v>
      </c>
      <c r="P265" s="71">
        <v>44946</v>
      </c>
      <c r="Q265">
        <f t="shared" si="45"/>
        <v>2.6552985638336545E-2</v>
      </c>
      <c r="R265">
        <f t="shared" si="45"/>
        <v>1.9220876367934726E-2</v>
      </c>
      <c r="S265">
        <f t="shared" si="46"/>
        <v>3.8108454312553296E-2</v>
      </c>
      <c r="T265">
        <f t="shared" si="47"/>
        <v>3.6854420340638339E-3</v>
      </c>
      <c r="U265">
        <f t="shared" si="48"/>
        <v>6.2500000000000014E-2</v>
      </c>
      <c r="V265">
        <f t="shared" si="49"/>
        <v>5.9900937628666447E-2</v>
      </c>
      <c r="W265">
        <f t="shared" si="50"/>
        <v>3.4584980237154291E-2</v>
      </c>
      <c r="X265">
        <f t="shared" si="51"/>
        <v>6.4062086399456181E-2</v>
      </c>
      <c r="Y265">
        <f t="shared" si="52"/>
        <v>3.5743581046736195E-2</v>
      </c>
      <c r="Z265">
        <f t="shared" si="53"/>
        <v>4.9146812127810094E-2</v>
      </c>
      <c r="AA265">
        <f t="shared" si="54"/>
        <v>-2.5402821264033572E-2</v>
      </c>
      <c r="AB265">
        <f t="shared" si="55"/>
        <v>3.5237483825451305E-2</v>
      </c>
    </row>
    <row r="266" spans="1:28">
      <c r="A266" s="71">
        <v>44949</v>
      </c>
      <c r="B266">
        <v>11364.410156</v>
      </c>
      <c r="C266" s="105">
        <v>140.325638</v>
      </c>
      <c r="D266" s="105">
        <v>97.519997000000004</v>
      </c>
      <c r="E266" s="105">
        <v>16.170000000000002</v>
      </c>
      <c r="F266" s="105">
        <v>6.46</v>
      </c>
      <c r="G266" s="105">
        <v>22.26</v>
      </c>
      <c r="H266">
        <v>10.72</v>
      </c>
      <c r="I266">
        <v>191.844864</v>
      </c>
      <c r="J266">
        <v>240.447968</v>
      </c>
      <c r="K266">
        <v>143.75</v>
      </c>
      <c r="L266">
        <v>338.41436800000002</v>
      </c>
      <c r="M266">
        <v>27.588932</v>
      </c>
      <c r="P266" s="71">
        <v>44949</v>
      </c>
      <c r="Q266">
        <f t="shared" si="45"/>
        <v>2.0105191116753966E-2</v>
      </c>
      <c r="R266">
        <f t="shared" si="45"/>
        <v>2.3500246543367454E-2</v>
      </c>
      <c r="S266">
        <f t="shared" si="46"/>
        <v>2.7763187660668751E-3</v>
      </c>
      <c r="T266">
        <f t="shared" si="47"/>
        <v>-1.0403916768665738E-2</v>
      </c>
      <c r="U266">
        <f t="shared" si="48"/>
        <v>2.7027027027027015E-2</v>
      </c>
      <c r="V266">
        <f t="shared" si="49"/>
        <v>3.9701074264362514E-2</v>
      </c>
      <c r="W266">
        <f t="shared" si="50"/>
        <v>2.387774594078319E-2</v>
      </c>
      <c r="X266">
        <f t="shared" si="51"/>
        <v>7.5901037403308766E-2</v>
      </c>
      <c r="Y266">
        <f t="shared" si="52"/>
        <v>9.8242895506904775E-3</v>
      </c>
      <c r="Z266">
        <f t="shared" si="53"/>
        <v>7.7424690112797095E-2</v>
      </c>
      <c r="AA266">
        <f t="shared" si="54"/>
        <v>2.1355118750081798E-2</v>
      </c>
      <c r="AB266">
        <f t="shared" si="55"/>
        <v>2.4722279855022383E-2</v>
      </c>
    </row>
    <row r="267" spans="1:28">
      <c r="A267" s="71">
        <v>44950</v>
      </c>
      <c r="B267">
        <v>11334.269531</v>
      </c>
      <c r="C267" s="105">
        <v>141.73774700000001</v>
      </c>
      <c r="D267" s="105">
        <v>96.32</v>
      </c>
      <c r="E267" s="105">
        <v>16.02</v>
      </c>
      <c r="F267" s="105">
        <v>6.14</v>
      </c>
      <c r="G267" s="105">
        <v>21.780000999999999</v>
      </c>
      <c r="H267">
        <v>10.68</v>
      </c>
      <c r="I267">
        <v>192.56454500000001</v>
      </c>
      <c r="J267">
        <v>239.91272000000001</v>
      </c>
      <c r="K267">
        <v>143.88999899999999</v>
      </c>
      <c r="L267">
        <v>337.62924199999998</v>
      </c>
      <c r="M267">
        <v>27.396001999999999</v>
      </c>
      <c r="P267" s="71">
        <v>44950</v>
      </c>
      <c r="Q267">
        <f t="shared" si="45"/>
        <v>-2.6521944021957737E-3</v>
      </c>
      <c r="R267">
        <f t="shared" si="45"/>
        <v>1.0063086262255334E-2</v>
      </c>
      <c r="S267">
        <f t="shared" si="46"/>
        <v>-1.230513778625332E-2</v>
      </c>
      <c r="T267">
        <f t="shared" si="47"/>
        <v>-9.2764378478665498E-3</v>
      </c>
      <c r="U267">
        <f t="shared" si="48"/>
        <v>-4.9535603715170323E-2</v>
      </c>
      <c r="V267">
        <f t="shared" si="49"/>
        <v>-2.1563297394429602E-2</v>
      </c>
      <c r="W267">
        <f t="shared" si="50"/>
        <v>-3.7313432835821753E-3</v>
      </c>
      <c r="X267">
        <f t="shared" si="51"/>
        <v>3.7513696483425715E-3</v>
      </c>
      <c r="Y267">
        <f t="shared" si="52"/>
        <v>-2.2260450127821237E-3</v>
      </c>
      <c r="Z267">
        <f t="shared" si="53"/>
        <v>9.739060869564444E-4</v>
      </c>
      <c r="AA267">
        <f t="shared" si="54"/>
        <v>-2.3200137885399947E-3</v>
      </c>
      <c r="AB267">
        <f t="shared" si="55"/>
        <v>-6.9930216943519408E-3</v>
      </c>
    </row>
    <row r="268" spans="1:28">
      <c r="A268" s="71">
        <v>44951</v>
      </c>
      <c r="B268">
        <v>11313.360352</v>
      </c>
      <c r="C268" s="105">
        <v>141.071472</v>
      </c>
      <c r="D268" s="105">
        <v>97.18</v>
      </c>
      <c r="E268" s="105">
        <v>16.260000000000002</v>
      </c>
      <c r="F268" s="105">
        <v>6.19</v>
      </c>
      <c r="G268" s="105">
        <v>22.18</v>
      </c>
      <c r="H268">
        <v>10.88</v>
      </c>
      <c r="I268">
        <v>193.14430200000001</v>
      </c>
      <c r="J268">
        <v>238.49527</v>
      </c>
      <c r="K268">
        <v>144.429993</v>
      </c>
      <c r="L268">
        <v>338.88931300000002</v>
      </c>
      <c r="M268">
        <v>27.675749</v>
      </c>
      <c r="P268" s="71">
        <v>44951</v>
      </c>
      <c r="Q268">
        <f t="shared" si="45"/>
        <v>-1.8447751699227014E-3</v>
      </c>
      <c r="R268">
        <f t="shared" si="45"/>
        <v>-4.7007590716114109E-3</v>
      </c>
      <c r="S268">
        <f t="shared" si="46"/>
        <v>8.9285714285715703E-3</v>
      </c>
      <c r="T268">
        <f t="shared" si="47"/>
        <v>1.4981273408239825E-2</v>
      </c>
      <c r="U268">
        <f t="shared" si="48"/>
        <v>8.1433224755701489E-3</v>
      </c>
      <c r="V268">
        <f t="shared" si="49"/>
        <v>1.836542615402089E-2</v>
      </c>
      <c r="W268">
        <f t="shared" si="50"/>
        <v>1.8726591760299727E-2</v>
      </c>
      <c r="X268">
        <f t="shared" si="51"/>
        <v>3.010715186432688E-3</v>
      </c>
      <c r="Y268">
        <f t="shared" si="52"/>
        <v>-5.908190278531302E-3</v>
      </c>
      <c r="Z268">
        <f t="shared" si="53"/>
        <v>3.7528251007911068E-3</v>
      </c>
      <c r="AA268">
        <f t="shared" si="54"/>
        <v>3.7321145305300278E-3</v>
      </c>
      <c r="AB268">
        <f t="shared" si="55"/>
        <v>1.0211234471365582E-2</v>
      </c>
    </row>
    <row r="269" spans="1:28">
      <c r="A269" s="71">
        <v>44952</v>
      </c>
      <c r="B269">
        <v>11512.410156</v>
      </c>
      <c r="C269" s="105">
        <v>143.15982099999999</v>
      </c>
      <c r="D269" s="105">
        <v>99.220000999999996</v>
      </c>
      <c r="E269" s="105">
        <v>16.610001</v>
      </c>
      <c r="F269" s="105">
        <v>6.28</v>
      </c>
      <c r="G269" s="105">
        <v>22.58</v>
      </c>
      <c r="H269">
        <v>10.63</v>
      </c>
      <c r="I269">
        <v>197.932175</v>
      </c>
      <c r="J269">
        <v>245.82034300000001</v>
      </c>
      <c r="K269">
        <v>160.270004</v>
      </c>
      <c r="L269">
        <v>344.065247</v>
      </c>
      <c r="M269">
        <v>27.984435999999999</v>
      </c>
      <c r="P269" s="71">
        <v>44952</v>
      </c>
      <c r="Q269">
        <f t="shared" si="45"/>
        <v>1.7594224687169254E-2</v>
      </c>
      <c r="R269">
        <f t="shared" si="45"/>
        <v>1.4803482025054604E-2</v>
      </c>
      <c r="S269">
        <f t="shared" si="46"/>
        <v>2.0991983947314153E-2</v>
      </c>
      <c r="T269">
        <f t="shared" si="47"/>
        <v>2.1525276752767459E-2</v>
      </c>
      <c r="U269">
        <f t="shared" si="48"/>
        <v>1.4539579967689798E-2</v>
      </c>
      <c r="V269">
        <f t="shared" si="49"/>
        <v>1.8034265103696961E-2</v>
      </c>
      <c r="W269">
        <f t="shared" si="50"/>
        <v>-2.2977941176470586E-2</v>
      </c>
      <c r="X269">
        <f t="shared" si="51"/>
        <v>2.4789097842503219E-2</v>
      </c>
      <c r="Y269">
        <f t="shared" si="52"/>
        <v>3.071370346254667E-2</v>
      </c>
      <c r="Z269">
        <f t="shared" si="53"/>
        <v>0.10967258718900585</v>
      </c>
      <c r="AA269">
        <f t="shared" si="54"/>
        <v>1.5273228754782195E-2</v>
      </c>
      <c r="AB269">
        <f t="shared" si="55"/>
        <v>1.1153699941417992E-2</v>
      </c>
    </row>
    <row r="270" spans="1:28">
      <c r="A270" s="71">
        <v>44953</v>
      </c>
      <c r="B270">
        <v>11621.709961</v>
      </c>
      <c r="C270" s="105">
        <v>145.11883499999999</v>
      </c>
      <c r="D270" s="105">
        <v>102.239998</v>
      </c>
      <c r="E270" s="105">
        <v>16.43</v>
      </c>
      <c r="F270" s="105">
        <v>7.11</v>
      </c>
      <c r="G270" s="105">
        <v>24.200001</v>
      </c>
      <c r="H270">
        <v>11.02</v>
      </c>
      <c r="I270">
        <v>203.55967699999999</v>
      </c>
      <c r="J270">
        <v>245.978928</v>
      </c>
      <c r="K270">
        <v>177.89999399999999</v>
      </c>
      <c r="L270">
        <v>342.83429000000001</v>
      </c>
      <c r="M270">
        <v>28.196660999999999</v>
      </c>
      <c r="P270" s="71">
        <v>44953</v>
      </c>
      <c r="Q270">
        <f t="shared" si="45"/>
        <v>9.4940853842873252E-3</v>
      </c>
      <c r="R270">
        <f t="shared" si="45"/>
        <v>1.3684104843914245E-2</v>
      </c>
      <c r="S270">
        <f t="shared" si="46"/>
        <v>3.0437381269528548E-2</v>
      </c>
      <c r="T270">
        <f t="shared" si="47"/>
        <v>-1.0836904826194817E-2</v>
      </c>
      <c r="U270">
        <f t="shared" si="48"/>
        <v>0.1321656050955414</v>
      </c>
      <c r="V270">
        <f t="shared" si="49"/>
        <v>7.1744951284322497E-2</v>
      </c>
      <c r="W270">
        <f t="shared" si="50"/>
        <v>3.6688617121354537E-2</v>
      </c>
      <c r="X270">
        <f t="shared" si="51"/>
        <v>2.8431466485931318E-2</v>
      </c>
      <c r="Y270">
        <f t="shared" si="52"/>
        <v>6.4512561517330561E-4</v>
      </c>
      <c r="Z270">
        <f t="shared" si="53"/>
        <v>0.11000180670114659</v>
      </c>
      <c r="AA270">
        <f t="shared" si="54"/>
        <v>-3.5776847872112738E-3</v>
      </c>
      <c r="AB270">
        <f t="shared" si="55"/>
        <v>7.5836797282603846E-3</v>
      </c>
    </row>
    <row r="271" spans="1:28">
      <c r="A271" s="71">
        <v>44956</v>
      </c>
      <c r="B271">
        <v>11393.809569999999</v>
      </c>
      <c r="C271" s="105">
        <v>142.205139</v>
      </c>
      <c r="D271" s="105">
        <v>100.550003</v>
      </c>
      <c r="E271" s="105">
        <v>15.96</v>
      </c>
      <c r="F271" s="105">
        <v>6.84</v>
      </c>
      <c r="G271" s="105">
        <v>23.73</v>
      </c>
      <c r="H271">
        <v>10.64</v>
      </c>
      <c r="I271">
        <v>191.53500399999999</v>
      </c>
      <c r="J271">
        <v>240.57682800000001</v>
      </c>
      <c r="K271">
        <v>166.66000399999999</v>
      </c>
      <c r="L271">
        <v>346.47879</v>
      </c>
      <c r="M271">
        <v>27.801155000000001</v>
      </c>
      <c r="P271" s="71">
        <v>44956</v>
      </c>
      <c r="Q271">
        <f t="shared" si="45"/>
        <v>-1.9609884583661658E-2</v>
      </c>
      <c r="R271">
        <f t="shared" si="45"/>
        <v>-2.007800021272213E-2</v>
      </c>
      <c r="S271">
        <f t="shared" si="46"/>
        <v>-1.6529685378123698E-2</v>
      </c>
      <c r="T271">
        <f t="shared" si="47"/>
        <v>-2.8606208155812468E-2</v>
      </c>
      <c r="U271">
        <f t="shared" si="48"/>
        <v>-3.7974683544303861E-2</v>
      </c>
      <c r="V271">
        <f t="shared" si="49"/>
        <v>-1.9421528123077344E-2</v>
      </c>
      <c r="W271">
        <f t="shared" si="50"/>
        <v>-3.4482758620689564E-2</v>
      </c>
      <c r="X271">
        <f t="shared" si="51"/>
        <v>-5.9071979171985069E-2</v>
      </c>
      <c r="Y271">
        <f t="shared" si="52"/>
        <v>-2.1961637299273012E-2</v>
      </c>
      <c r="Z271">
        <f t="shared" si="53"/>
        <v>-6.3181508595216734E-2</v>
      </c>
      <c r="AA271">
        <f t="shared" si="54"/>
        <v>1.0630500233800981E-2</v>
      </c>
      <c r="AB271">
        <f t="shared" si="55"/>
        <v>-1.4026696281520619E-2</v>
      </c>
    </row>
    <row r="272" spans="1:28">
      <c r="A272" s="71">
        <v>44957</v>
      </c>
      <c r="B272">
        <v>11584.549805000001</v>
      </c>
      <c r="C272" s="105">
        <v>143.487976</v>
      </c>
      <c r="D272" s="105">
        <v>103.129997</v>
      </c>
      <c r="E272" s="105">
        <v>16.139999</v>
      </c>
      <c r="F272" s="105">
        <v>6.82</v>
      </c>
      <c r="G272" s="105">
        <v>24.209999</v>
      </c>
      <c r="H272">
        <v>10.82</v>
      </c>
      <c r="I272">
        <v>195.28337099999999</v>
      </c>
      <c r="J272">
        <v>245.63200399999999</v>
      </c>
      <c r="K272">
        <v>173.220001</v>
      </c>
      <c r="L272">
        <v>354.57226600000001</v>
      </c>
      <c r="M272">
        <v>28.109839999999998</v>
      </c>
      <c r="P272" s="71">
        <v>44957</v>
      </c>
      <c r="Q272">
        <f t="shared" si="45"/>
        <v>1.6740690093875348E-2</v>
      </c>
      <c r="R272">
        <f t="shared" si="45"/>
        <v>9.0210312301020334E-3</v>
      </c>
      <c r="S272">
        <f t="shared" si="46"/>
        <v>2.565881574364547E-2</v>
      </c>
      <c r="T272">
        <f t="shared" si="47"/>
        <v>1.1278132832080118E-2</v>
      </c>
      <c r="U272">
        <f t="shared" si="48"/>
        <v>-2.9239766081870723E-3</v>
      </c>
      <c r="V272">
        <f t="shared" si="49"/>
        <v>2.0227517909818769E-2</v>
      </c>
      <c r="W272">
        <f t="shared" si="50"/>
        <v>1.6917293233082678E-2</v>
      </c>
      <c r="X272">
        <f t="shared" si="51"/>
        <v>1.9570140818750824E-2</v>
      </c>
      <c r="Y272">
        <f t="shared" si="52"/>
        <v>2.1012730286725654E-2</v>
      </c>
      <c r="Z272">
        <f t="shared" si="53"/>
        <v>3.9361555517543431E-2</v>
      </c>
      <c r="AA272">
        <f t="shared" si="54"/>
        <v>2.3359224961504887E-2</v>
      </c>
      <c r="AB272">
        <f t="shared" si="55"/>
        <v>1.1103315671596989E-2</v>
      </c>
    </row>
    <row r="273" spans="1:28">
      <c r="A273" s="71">
        <v>44958</v>
      </c>
      <c r="B273">
        <v>11816.320313</v>
      </c>
      <c r="C273" s="105">
        <v>144.621613</v>
      </c>
      <c r="D273" s="105">
        <v>105.150002</v>
      </c>
      <c r="E273" s="105">
        <v>16.690000999999999</v>
      </c>
      <c r="F273" s="105">
        <v>7.43</v>
      </c>
      <c r="G273" s="105">
        <v>24.379999000000002</v>
      </c>
      <c r="H273">
        <v>11.34</v>
      </c>
      <c r="I273">
        <v>209.33711199999999</v>
      </c>
      <c r="J273">
        <v>250.52858000000001</v>
      </c>
      <c r="K273">
        <v>181.41000399999999</v>
      </c>
      <c r="L273">
        <v>354.47534200000001</v>
      </c>
      <c r="M273">
        <v>28.814035000000001</v>
      </c>
      <c r="P273" s="71">
        <v>44958</v>
      </c>
      <c r="Q273">
        <f t="shared" si="45"/>
        <v>2.0006863615879597E-2</v>
      </c>
      <c r="R273">
        <f t="shared" si="45"/>
        <v>7.9005714039759901E-3</v>
      </c>
      <c r="S273">
        <f t="shared" si="46"/>
        <v>1.9586978170861361E-2</v>
      </c>
      <c r="T273">
        <f t="shared" si="47"/>
        <v>3.4076953784197832E-2</v>
      </c>
      <c r="U273">
        <f t="shared" si="48"/>
        <v>8.9442815249266769E-2</v>
      </c>
      <c r="V273">
        <f t="shared" si="49"/>
        <v>7.0218920702971406E-3</v>
      </c>
      <c r="W273">
        <f t="shared" si="50"/>
        <v>4.8059149722735631E-2</v>
      </c>
      <c r="X273">
        <f t="shared" si="51"/>
        <v>7.1965886946922908E-2</v>
      </c>
      <c r="Y273">
        <f t="shared" si="52"/>
        <v>1.9934601030246898E-2</v>
      </c>
      <c r="Z273">
        <f t="shared" si="53"/>
        <v>4.7280931490122725E-2</v>
      </c>
      <c r="AA273">
        <f t="shared" si="54"/>
        <v>-2.7335471297126591E-4</v>
      </c>
      <c r="AB273">
        <f t="shared" si="55"/>
        <v>2.5051547785401914E-2</v>
      </c>
    </row>
    <row r="274" spans="1:28">
      <c r="A274" s="71">
        <v>44959</v>
      </c>
      <c r="B274">
        <v>12200.820313</v>
      </c>
      <c r="C274" s="105">
        <v>149.981674</v>
      </c>
      <c r="D274" s="105">
        <v>112.910004</v>
      </c>
      <c r="E274" s="105">
        <v>17.059999000000001</v>
      </c>
      <c r="F274" s="105">
        <v>7.53</v>
      </c>
      <c r="G274" s="105">
        <v>25.139999</v>
      </c>
      <c r="H274">
        <v>12.04</v>
      </c>
      <c r="I274">
        <v>216.99369799999999</v>
      </c>
      <c r="J274">
        <v>262.27444500000001</v>
      </c>
      <c r="K274">
        <v>188.270004</v>
      </c>
      <c r="L274">
        <v>358.119843</v>
      </c>
      <c r="M274">
        <v>29.701511</v>
      </c>
      <c r="P274" s="71">
        <v>44959</v>
      </c>
      <c r="Q274">
        <f t="shared" si="45"/>
        <v>3.2539740783514758E-2</v>
      </c>
      <c r="R274">
        <f t="shared" si="45"/>
        <v>3.7062655358435267E-2</v>
      </c>
      <c r="S274">
        <f t="shared" si="46"/>
        <v>7.3799351901106008E-2</v>
      </c>
      <c r="T274">
        <f t="shared" si="47"/>
        <v>2.2168842290662686E-2</v>
      </c>
      <c r="U274">
        <f t="shared" si="48"/>
        <v>1.3458950201884326E-2</v>
      </c>
      <c r="V274">
        <f t="shared" si="49"/>
        <v>3.1173093977567349E-2</v>
      </c>
      <c r="W274">
        <f t="shared" si="50"/>
        <v>6.1728395061728336E-2</v>
      </c>
      <c r="X274">
        <f t="shared" si="51"/>
        <v>3.6575387550010746E-2</v>
      </c>
      <c r="Y274">
        <f t="shared" si="52"/>
        <v>4.6884331520180289E-2</v>
      </c>
      <c r="Z274">
        <f t="shared" si="53"/>
        <v>3.7814893604213876E-2</v>
      </c>
      <c r="AA274">
        <f t="shared" si="54"/>
        <v>1.0281394974999393E-2</v>
      </c>
      <c r="AB274">
        <f t="shared" si="55"/>
        <v>3.0800129173161602E-2</v>
      </c>
    </row>
    <row r="275" spans="1:28">
      <c r="A275" s="71">
        <v>44960</v>
      </c>
      <c r="B275">
        <v>12006.950194999999</v>
      </c>
      <c r="C275" s="105">
        <v>153.64120500000001</v>
      </c>
      <c r="D275" s="105">
        <v>103.389999</v>
      </c>
      <c r="E275" s="105">
        <v>17.02</v>
      </c>
      <c r="F275" s="105">
        <v>6.98</v>
      </c>
      <c r="G275" s="105">
        <v>23.870000999999998</v>
      </c>
      <c r="H275">
        <v>11.8</v>
      </c>
      <c r="I275">
        <v>210.906418</v>
      </c>
      <c r="J275">
        <v>256.07934599999999</v>
      </c>
      <c r="K275">
        <v>189.979996</v>
      </c>
      <c r="L275">
        <v>358.585083</v>
      </c>
      <c r="M275">
        <v>29.431408000000001</v>
      </c>
      <c r="P275" s="71">
        <v>44960</v>
      </c>
      <c r="Q275">
        <f t="shared" si="45"/>
        <v>-1.5889924859677811E-2</v>
      </c>
      <c r="R275">
        <f t="shared" si="45"/>
        <v>2.4399854344871599E-2</v>
      </c>
      <c r="S275">
        <f t="shared" si="46"/>
        <v>-8.431498239961091E-2</v>
      </c>
      <c r="T275">
        <f t="shared" si="47"/>
        <v>-2.3446074058973668E-3</v>
      </c>
      <c r="U275">
        <f t="shared" si="48"/>
        <v>-7.3041168658698516E-2</v>
      </c>
      <c r="V275">
        <f t="shared" si="49"/>
        <v>-5.0517026671321706E-2</v>
      </c>
      <c r="W275">
        <f t="shared" si="50"/>
        <v>-1.9933554817275618E-2</v>
      </c>
      <c r="X275">
        <f t="shared" si="51"/>
        <v>-2.8052796261391854E-2</v>
      </c>
      <c r="Y275">
        <f t="shared" si="52"/>
        <v>-2.362067337517396E-2</v>
      </c>
      <c r="Z275">
        <f t="shared" si="53"/>
        <v>9.0826576919815633E-3</v>
      </c>
      <c r="AA275">
        <f t="shared" si="54"/>
        <v>1.2991181837416206E-3</v>
      </c>
      <c r="AB275">
        <f t="shared" si="55"/>
        <v>-9.0939144476521374E-3</v>
      </c>
    </row>
    <row r="276" spans="1:28">
      <c r="A276" s="71">
        <v>44963</v>
      </c>
      <c r="B276">
        <v>11887.450194999999</v>
      </c>
      <c r="C276" s="105">
        <v>150.88661200000001</v>
      </c>
      <c r="D276" s="105">
        <v>102.18</v>
      </c>
      <c r="E276" s="105">
        <v>16.920000000000002</v>
      </c>
      <c r="F276" s="105">
        <v>6.52</v>
      </c>
      <c r="G276" s="105">
        <v>22.959999</v>
      </c>
      <c r="H276">
        <v>11.87</v>
      </c>
      <c r="I276">
        <v>210.79646299999999</v>
      </c>
      <c r="J276">
        <v>254.51326</v>
      </c>
      <c r="K276">
        <v>194.759995</v>
      </c>
      <c r="L276">
        <v>359.408997</v>
      </c>
      <c r="M276">
        <v>28.717569000000001</v>
      </c>
      <c r="P276" s="71">
        <v>44963</v>
      </c>
      <c r="Q276">
        <f t="shared" si="45"/>
        <v>-9.9525689754058327E-3</v>
      </c>
      <c r="R276">
        <f t="shared" si="45"/>
        <v>-1.7928738582856076E-2</v>
      </c>
      <c r="S276">
        <f t="shared" si="46"/>
        <v>-1.1703249943933128E-2</v>
      </c>
      <c r="T276">
        <f t="shared" si="47"/>
        <v>-5.8754406580492288E-3</v>
      </c>
      <c r="U276">
        <f t="shared" si="48"/>
        <v>-6.5902578796561723E-2</v>
      </c>
      <c r="V276">
        <f t="shared" si="49"/>
        <v>-3.8123249345485936E-2</v>
      </c>
      <c r="W276">
        <f t="shared" si="50"/>
        <v>5.932203389830382E-3</v>
      </c>
      <c r="X276">
        <f t="shared" si="51"/>
        <v>-5.2134496921764405E-4</v>
      </c>
      <c r="Y276">
        <f t="shared" si="52"/>
        <v>-6.1156279272908814E-3</v>
      </c>
      <c r="Z276">
        <f t="shared" si="53"/>
        <v>2.516053848111463E-2</v>
      </c>
      <c r="AA276">
        <f t="shared" si="54"/>
        <v>2.2976806316285111E-3</v>
      </c>
      <c r="AB276">
        <f t="shared" si="55"/>
        <v>-2.4254327213974951E-2</v>
      </c>
    </row>
    <row r="277" spans="1:28">
      <c r="A277" s="71">
        <v>44964</v>
      </c>
      <c r="B277">
        <v>12113.790039</v>
      </c>
      <c r="C277" s="105">
        <v>153.79039</v>
      </c>
      <c r="D277" s="105">
        <v>102.110001</v>
      </c>
      <c r="E277" s="105">
        <v>16.959999</v>
      </c>
      <c r="F277" s="105">
        <v>6.5</v>
      </c>
      <c r="G277" s="105">
        <v>23.139999</v>
      </c>
      <c r="H277">
        <v>12.19</v>
      </c>
      <c r="I277">
        <v>221.631653</v>
      </c>
      <c r="J277">
        <v>265.20843500000001</v>
      </c>
      <c r="K277">
        <v>196.80999800000001</v>
      </c>
      <c r="L277">
        <v>362.89837599999998</v>
      </c>
      <c r="M277">
        <v>28.939437999999999</v>
      </c>
      <c r="P277" s="71">
        <v>44964</v>
      </c>
      <c r="Q277">
        <f t="shared" si="45"/>
        <v>1.9040234893703385E-2</v>
      </c>
      <c r="R277">
        <f t="shared" si="45"/>
        <v>1.9244769045513383E-2</v>
      </c>
      <c r="S277">
        <f t="shared" si="46"/>
        <v>-6.8505578391084277E-4</v>
      </c>
      <c r="T277">
        <f t="shared" si="47"/>
        <v>2.3640070921984702E-3</v>
      </c>
      <c r="U277">
        <f t="shared" si="48"/>
        <v>-3.0674846625766221E-3</v>
      </c>
      <c r="V277">
        <f t="shared" si="49"/>
        <v>7.8397215958066774E-3</v>
      </c>
      <c r="W277">
        <f t="shared" si="50"/>
        <v>2.6958719460825637E-2</v>
      </c>
      <c r="X277">
        <f t="shared" si="51"/>
        <v>5.1401194525735529E-2</v>
      </c>
      <c r="Y277">
        <f t="shared" si="52"/>
        <v>4.2022073820436726E-2</v>
      </c>
      <c r="Z277">
        <f t="shared" si="53"/>
        <v>1.0525790987004307E-2</v>
      </c>
      <c r="AA277">
        <f t="shared" si="54"/>
        <v>9.7086579054112693E-3</v>
      </c>
      <c r="AB277">
        <f t="shared" si="55"/>
        <v>7.7258976900168004E-3</v>
      </c>
    </row>
    <row r="278" spans="1:28">
      <c r="A278" s="71">
        <v>44965</v>
      </c>
      <c r="B278">
        <v>11910.519531</v>
      </c>
      <c r="C278" s="105">
        <v>151.07557700000001</v>
      </c>
      <c r="D278" s="105">
        <v>100.050003</v>
      </c>
      <c r="E278" s="105">
        <v>16.969999000000001</v>
      </c>
      <c r="F278" s="105">
        <v>6.12</v>
      </c>
      <c r="G278" s="105">
        <v>21.530000999999999</v>
      </c>
      <c r="H278">
        <v>11.87</v>
      </c>
      <c r="I278">
        <v>221.951538</v>
      </c>
      <c r="J278">
        <v>264.38574199999999</v>
      </c>
      <c r="K278">
        <v>201.28999300000001</v>
      </c>
      <c r="L278">
        <v>363.57690400000001</v>
      </c>
      <c r="M278">
        <v>28.563229</v>
      </c>
      <c r="P278" s="71">
        <v>44965</v>
      </c>
      <c r="Q278">
        <f t="shared" si="45"/>
        <v>-1.6780091725675947E-2</v>
      </c>
      <c r="R278">
        <f t="shared" si="45"/>
        <v>-1.7652682979736201E-2</v>
      </c>
      <c r="S278">
        <f t="shared" si="46"/>
        <v>-2.0174302025518471E-2</v>
      </c>
      <c r="T278">
        <f t="shared" si="47"/>
        <v>5.8962267627501411E-4</v>
      </c>
      <c r="U278">
        <f t="shared" si="48"/>
        <v>-5.8461538461538447E-2</v>
      </c>
      <c r="V278">
        <f t="shared" si="49"/>
        <v>-6.9576407501141246E-2</v>
      </c>
      <c r="W278">
        <f t="shared" si="50"/>
        <v>-2.6251025430680912E-2</v>
      </c>
      <c r="X278">
        <f t="shared" si="51"/>
        <v>1.4433182068989004E-3</v>
      </c>
      <c r="Y278">
        <f t="shared" si="52"/>
        <v>-3.1020619687304259E-3</v>
      </c>
      <c r="Z278">
        <f t="shared" si="53"/>
        <v>2.2763045808272413E-2</v>
      </c>
      <c r="AA278">
        <f t="shared" si="54"/>
        <v>1.8697465871272691E-3</v>
      </c>
      <c r="AB278">
        <f t="shared" si="55"/>
        <v>-1.2999872354121022E-2</v>
      </c>
    </row>
    <row r="279" spans="1:28">
      <c r="A279" s="71">
        <v>44966</v>
      </c>
      <c r="B279">
        <v>11789.580078000001</v>
      </c>
      <c r="C279" s="105">
        <v>150.031387</v>
      </c>
      <c r="D279" s="105">
        <v>98.239998</v>
      </c>
      <c r="E279" s="105">
        <v>16.66</v>
      </c>
      <c r="F279" s="105">
        <v>5.9</v>
      </c>
      <c r="G279" s="105">
        <v>20.73</v>
      </c>
      <c r="H279">
        <v>11.53</v>
      </c>
      <c r="I279">
        <v>223.27091999999999</v>
      </c>
      <c r="J279">
        <v>261.30304000000001</v>
      </c>
      <c r="K279">
        <v>207.320007</v>
      </c>
      <c r="L279">
        <v>356.68530299999998</v>
      </c>
      <c r="M279">
        <v>28.611456</v>
      </c>
      <c r="P279" s="71">
        <v>44966</v>
      </c>
      <c r="Q279">
        <f t="shared" si="45"/>
        <v>-1.0154003163776773E-2</v>
      </c>
      <c r="R279">
        <f t="shared" si="45"/>
        <v>-6.9117061853089237E-3</v>
      </c>
      <c r="S279">
        <f t="shared" si="46"/>
        <v>-1.8091003955292274E-2</v>
      </c>
      <c r="T279">
        <f t="shared" si="47"/>
        <v>-1.8267473085885347E-2</v>
      </c>
      <c r="U279">
        <f t="shared" si="48"/>
        <v>-3.5947712418300609E-2</v>
      </c>
      <c r="V279">
        <f t="shared" si="49"/>
        <v>-3.7157499435322747E-2</v>
      </c>
      <c r="W279">
        <f t="shared" si="50"/>
        <v>-2.86436394271272E-2</v>
      </c>
      <c r="X279">
        <f t="shared" si="51"/>
        <v>5.9444598216750822E-3</v>
      </c>
      <c r="Y279">
        <f t="shared" si="52"/>
        <v>-1.1659864774402182E-2</v>
      </c>
      <c r="Z279">
        <f t="shared" si="53"/>
        <v>2.9956849370052857E-2</v>
      </c>
      <c r="AA279">
        <f t="shared" si="54"/>
        <v>-1.8955002158222999E-2</v>
      </c>
      <c r="AB279">
        <f t="shared" si="55"/>
        <v>1.6884295539555661E-3</v>
      </c>
    </row>
    <row r="280" spans="1:28">
      <c r="A280" s="71">
        <v>44967</v>
      </c>
      <c r="B280">
        <v>11718.120117</v>
      </c>
      <c r="C280" s="105">
        <v>150.399902</v>
      </c>
      <c r="D280" s="105">
        <v>97.610000999999997</v>
      </c>
      <c r="E280" s="105">
        <v>16.280000999999999</v>
      </c>
      <c r="F280" s="105">
        <v>5.67</v>
      </c>
      <c r="G280" s="105">
        <v>20.76</v>
      </c>
      <c r="H280">
        <v>11.16</v>
      </c>
      <c r="I280">
        <v>212.55566400000001</v>
      </c>
      <c r="J280">
        <v>260.787598</v>
      </c>
      <c r="K280">
        <v>196.88999899999999</v>
      </c>
      <c r="L280">
        <v>359.87423699999999</v>
      </c>
      <c r="M280">
        <v>28.910499999999999</v>
      </c>
      <c r="P280" s="71">
        <v>44967</v>
      </c>
      <c r="Q280">
        <f t="shared" si="45"/>
        <v>-6.0612812778080751E-3</v>
      </c>
      <c r="R280">
        <f t="shared" si="45"/>
        <v>2.4562527039758831E-3</v>
      </c>
      <c r="S280">
        <f t="shared" si="46"/>
        <v>-6.4128360426066282E-3</v>
      </c>
      <c r="T280">
        <f t="shared" si="47"/>
        <v>-2.2809063625450272E-2</v>
      </c>
      <c r="U280">
        <f t="shared" si="48"/>
        <v>-3.8983050847457699E-2</v>
      </c>
      <c r="V280">
        <f t="shared" si="49"/>
        <v>1.4471780028944108E-3</v>
      </c>
      <c r="W280">
        <f t="shared" si="50"/>
        <v>-3.2090199479618324E-2</v>
      </c>
      <c r="X280">
        <f t="shared" si="51"/>
        <v>-4.799217022978175E-2</v>
      </c>
      <c r="Y280">
        <f t="shared" si="52"/>
        <v>-1.9725832504666127E-3</v>
      </c>
      <c r="Z280">
        <f t="shared" si="53"/>
        <v>-5.0308738413268599E-2</v>
      </c>
      <c r="AA280">
        <f t="shared" si="54"/>
        <v>8.9404692965440683E-3</v>
      </c>
      <c r="AB280">
        <f t="shared" si="55"/>
        <v>1.0451897309944608E-2</v>
      </c>
    </row>
    <row r="281" spans="1:28">
      <c r="A281" s="71">
        <v>44970</v>
      </c>
      <c r="B281">
        <v>11891.790039</v>
      </c>
      <c r="C281" s="105">
        <v>153.22843900000001</v>
      </c>
      <c r="D281" s="105">
        <v>99.540001000000004</v>
      </c>
      <c r="E281" s="105">
        <v>16.510000000000002</v>
      </c>
      <c r="F281" s="105">
        <v>5.68</v>
      </c>
      <c r="G281" s="105">
        <v>21.74</v>
      </c>
      <c r="H281">
        <v>11.64</v>
      </c>
      <c r="I281">
        <v>217.78337099999999</v>
      </c>
      <c r="J281">
        <v>268.93536399999999</v>
      </c>
      <c r="K281">
        <v>194.63999899999999</v>
      </c>
      <c r="L281">
        <v>362.53002900000001</v>
      </c>
      <c r="M281">
        <v>29.267417999999999</v>
      </c>
      <c r="P281" s="71">
        <v>44970</v>
      </c>
      <c r="Q281">
        <f t="shared" si="45"/>
        <v>1.4820629953097035E-2</v>
      </c>
      <c r="R281">
        <f t="shared" si="45"/>
        <v>1.8806774222499236E-2</v>
      </c>
      <c r="S281">
        <f t="shared" si="46"/>
        <v>1.9772564083879139E-2</v>
      </c>
      <c r="T281">
        <f t="shared" si="47"/>
        <v>1.4127701834907932E-2</v>
      </c>
      <c r="U281">
        <f t="shared" si="48"/>
        <v>1.7636684303350594E-3</v>
      </c>
      <c r="V281">
        <f t="shared" si="49"/>
        <v>4.7206165703275377E-2</v>
      </c>
      <c r="W281">
        <f t="shared" si="50"/>
        <v>4.3010752688172081E-2</v>
      </c>
      <c r="X281">
        <f t="shared" si="51"/>
        <v>2.4594531623490311E-2</v>
      </c>
      <c r="Y281">
        <f t="shared" si="52"/>
        <v>3.124291976491915E-2</v>
      </c>
      <c r="Z281">
        <f t="shared" si="53"/>
        <v>-1.1427700804650826E-2</v>
      </c>
      <c r="AA281">
        <f t="shared" si="54"/>
        <v>7.379778063968551E-3</v>
      </c>
      <c r="AB281">
        <f t="shared" si="55"/>
        <v>1.2345618373947192E-2</v>
      </c>
    </row>
    <row r="282" spans="1:28">
      <c r="A282" s="71">
        <v>44971</v>
      </c>
      <c r="B282">
        <v>11960.150390999999</v>
      </c>
      <c r="C282" s="105">
        <v>152.58105499999999</v>
      </c>
      <c r="D282" s="105">
        <v>99.699996999999996</v>
      </c>
      <c r="E282" s="105">
        <v>16.790001</v>
      </c>
      <c r="F282" s="105">
        <v>5.78</v>
      </c>
      <c r="G282" s="105">
        <v>21.98</v>
      </c>
      <c r="H282">
        <v>11.88</v>
      </c>
      <c r="I282">
        <v>229.60813899999999</v>
      </c>
      <c r="J282">
        <v>269.77792399999998</v>
      </c>
      <c r="K282">
        <v>209.25</v>
      </c>
      <c r="L282">
        <v>360.358856</v>
      </c>
      <c r="M282">
        <v>29.325298</v>
      </c>
      <c r="P282" s="71">
        <v>44971</v>
      </c>
      <c r="Q282">
        <f t="shared" si="45"/>
        <v>5.7485333810811407E-3</v>
      </c>
      <c r="R282">
        <f t="shared" si="45"/>
        <v>-4.2249598326849535E-3</v>
      </c>
      <c r="S282">
        <f t="shared" si="46"/>
        <v>1.6073538114590984E-3</v>
      </c>
      <c r="T282">
        <f t="shared" si="47"/>
        <v>1.6959479103573507E-2</v>
      </c>
      <c r="U282">
        <f t="shared" si="48"/>
        <v>1.7605633802816996E-2</v>
      </c>
      <c r="V282">
        <f t="shared" si="49"/>
        <v>1.1039558417663386E-2</v>
      </c>
      <c r="W282">
        <f t="shared" si="50"/>
        <v>2.0618556701030945E-2</v>
      </c>
      <c r="X282">
        <f t="shared" si="51"/>
        <v>5.4296009588353768E-2</v>
      </c>
      <c r="Y282">
        <f t="shared" si="52"/>
        <v>3.1329461007589608E-3</v>
      </c>
      <c r="Z282">
        <f t="shared" si="53"/>
        <v>7.5061657804468093E-2</v>
      </c>
      <c r="AA282">
        <f t="shared" si="54"/>
        <v>-5.9889466425414655E-3</v>
      </c>
      <c r="AB282">
        <f t="shared" si="55"/>
        <v>1.9776257680127717E-3</v>
      </c>
    </row>
    <row r="283" spans="1:28">
      <c r="A283" s="71">
        <v>44972</v>
      </c>
      <c r="B283">
        <v>12070.589844</v>
      </c>
      <c r="C283" s="105">
        <v>154.70245399999999</v>
      </c>
      <c r="D283" s="105">
        <v>101.160004</v>
      </c>
      <c r="E283" s="105">
        <v>16.799999</v>
      </c>
      <c r="F283" s="105">
        <v>5.77</v>
      </c>
      <c r="G283" s="105">
        <v>23.129999000000002</v>
      </c>
      <c r="H283">
        <v>12.19</v>
      </c>
      <c r="I283">
        <v>227.53904700000001</v>
      </c>
      <c r="J283">
        <v>267.62161300000002</v>
      </c>
      <c r="K283">
        <v>214.240005</v>
      </c>
      <c r="L283">
        <v>362.84023999999999</v>
      </c>
      <c r="M283">
        <v>29.450703000000001</v>
      </c>
      <c r="P283" s="71">
        <v>44972</v>
      </c>
      <c r="Q283">
        <f t="shared" si="45"/>
        <v>9.2339518642764254E-3</v>
      </c>
      <c r="R283">
        <f t="shared" si="45"/>
        <v>1.390342333129101E-2</v>
      </c>
      <c r="S283">
        <f t="shared" si="46"/>
        <v>1.4644002446660099E-2</v>
      </c>
      <c r="T283">
        <f t="shared" si="47"/>
        <v>5.9547346066265907E-4</v>
      </c>
      <c r="U283">
        <f t="shared" si="48"/>
        <v>-1.7301038062284904E-3</v>
      </c>
      <c r="V283">
        <f t="shared" si="49"/>
        <v>5.2320245677889038E-2</v>
      </c>
      <c r="W283">
        <f t="shared" si="50"/>
        <v>2.6094276094275986E-2</v>
      </c>
      <c r="X283">
        <f t="shared" si="51"/>
        <v>-9.0114052969175601E-3</v>
      </c>
      <c r="Y283">
        <f t="shared" si="52"/>
        <v>-7.9929112361319821E-3</v>
      </c>
      <c r="Z283">
        <f t="shared" si="53"/>
        <v>2.384709677419353E-2</v>
      </c>
      <c r="AA283">
        <f t="shared" si="54"/>
        <v>6.8858693457501466E-3</v>
      </c>
      <c r="AB283">
        <f t="shared" si="55"/>
        <v>4.2763418806520109E-3</v>
      </c>
    </row>
    <row r="284" spans="1:28">
      <c r="A284" s="71">
        <v>44973</v>
      </c>
      <c r="B284">
        <v>11855.830078000001</v>
      </c>
      <c r="C284" s="105">
        <v>153.08900499999999</v>
      </c>
      <c r="D284" s="105">
        <v>98.150002000000001</v>
      </c>
      <c r="E284" s="105">
        <v>16.389999</v>
      </c>
      <c r="F284" s="105">
        <v>5.32</v>
      </c>
      <c r="G284" s="105">
        <v>21.799999</v>
      </c>
      <c r="H284">
        <v>11.6</v>
      </c>
      <c r="I284">
        <v>219.92242400000001</v>
      </c>
      <c r="J284">
        <v>260.49679600000002</v>
      </c>
      <c r="K284">
        <v>202.03999300000001</v>
      </c>
      <c r="L284">
        <v>358.82742300000001</v>
      </c>
      <c r="M284">
        <v>29.199894</v>
      </c>
      <c r="P284" s="71">
        <v>44973</v>
      </c>
      <c r="Q284">
        <f t="shared" si="45"/>
        <v>-1.7791986040081639E-2</v>
      </c>
      <c r="R284">
        <f t="shared" si="45"/>
        <v>-1.042936914239255E-2</v>
      </c>
      <c r="S284">
        <f t="shared" si="46"/>
        <v>-2.9754862405897097E-2</v>
      </c>
      <c r="T284">
        <f t="shared" si="47"/>
        <v>-2.44047633574264E-2</v>
      </c>
      <c r="U284">
        <f t="shared" si="48"/>
        <v>-7.7989601386481686E-2</v>
      </c>
      <c r="V284">
        <f t="shared" si="49"/>
        <v>-5.7501083333380248E-2</v>
      </c>
      <c r="W284">
        <f t="shared" si="50"/>
        <v>-4.8400328137817875E-2</v>
      </c>
      <c r="X284">
        <f t="shared" si="51"/>
        <v>-3.3473916237330481E-2</v>
      </c>
      <c r="Y284">
        <f t="shared" si="52"/>
        <v>-2.6622726468657845E-2</v>
      </c>
      <c r="Z284">
        <f t="shared" si="53"/>
        <v>-5.6945536385699706E-2</v>
      </c>
      <c r="AA284">
        <f t="shared" si="54"/>
        <v>-1.1059459667428244E-2</v>
      </c>
      <c r="AB284">
        <f t="shared" si="55"/>
        <v>-8.5162313442908397E-3</v>
      </c>
    </row>
    <row r="285" spans="1:28">
      <c r="A285" s="71">
        <v>44974</v>
      </c>
      <c r="B285">
        <v>11787.269531</v>
      </c>
      <c r="C285" s="105">
        <v>151.933685</v>
      </c>
      <c r="D285" s="105">
        <v>97.199996999999996</v>
      </c>
      <c r="E285" s="105">
        <v>16.360001</v>
      </c>
      <c r="F285" s="105">
        <v>5.16</v>
      </c>
      <c r="G285" s="105">
        <v>21.84</v>
      </c>
      <c r="H285">
        <v>11.29</v>
      </c>
      <c r="I285">
        <v>213.785156</v>
      </c>
      <c r="J285">
        <v>256.43258700000001</v>
      </c>
      <c r="K285">
        <v>208.30999800000001</v>
      </c>
      <c r="L285">
        <v>357.17962599999998</v>
      </c>
      <c r="M285">
        <v>29.093782000000001</v>
      </c>
      <c r="P285" s="71">
        <v>44974</v>
      </c>
      <c r="Q285">
        <f t="shared" si="45"/>
        <v>-5.7828550636217163E-3</v>
      </c>
      <c r="R285">
        <f t="shared" si="45"/>
        <v>-7.5467209418467974E-3</v>
      </c>
      <c r="S285">
        <f t="shared" si="46"/>
        <v>-9.6791134043991613E-3</v>
      </c>
      <c r="T285">
        <f t="shared" si="47"/>
        <v>-1.8302624667639749E-3</v>
      </c>
      <c r="U285">
        <f t="shared" si="48"/>
        <v>-3.0075187969924838E-2</v>
      </c>
      <c r="V285">
        <f t="shared" si="49"/>
        <v>1.8349083410508493E-3</v>
      </c>
      <c r="W285">
        <f t="shared" si="50"/>
        <v>-2.6724137931034526E-2</v>
      </c>
      <c r="X285">
        <f t="shared" si="51"/>
        <v>-2.7906513071172794E-2</v>
      </c>
      <c r="Y285">
        <f t="shared" si="52"/>
        <v>-1.5601761950269841E-2</v>
      </c>
      <c r="Z285">
        <f t="shared" si="53"/>
        <v>3.103348454382493E-2</v>
      </c>
      <c r="AA285">
        <f t="shared" si="54"/>
        <v>-4.5921713179653649E-3</v>
      </c>
      <c r="AB285">
        <f t="shared" si="55"/>
        <v>-3.6339857946059511E-3</v>
      </c>
    </row>
    <row r="286" spans="1:28">
      <c r="A286" s="71">
        <v>44978</v>
      </c>
      <c r="B286">
        <v>11492.299805000001</v>
      </c>
      <c r="C286" s="105">
        <v>147.88012699999999</v>
      </c>
      <c r="D286" s="105">
        <v>94.580001999999993</v>
      </c>
      <c r="E286" s="105">
        <v>15.69</v>
      </c>
      <c r="F286" s="105">
        <v>4.92</v>
      </c>
      <c r="G286" s="105">
        <v>21.059999000000001</v>
      </c>
      <c r="H286">
        <v>11.13</v>
      </c>
      <c r="I286">
        <v>206.45838900000001</v>
      </c>
      <c r="J286">
        <v>251.076584</v>
      </c>
      <c r="K286">
        <v>197.36999499999999</v>
      </c>
      <c r="L286">
        <v>350.02633700000001</v>
      </c>
      <c r="M286">
        <v>27.974792000000001</v>
      </c>
      <c r="P286" s="71">
        <v>44978</v>
      </c>
      <c r="Q286">
        <f t="shared" si="45"/>
        <v>-2.5024432098056465E-2</v>
      </c>
      <c r="R286">
        <f t="shared" si="45"/>
        <v>-2.6679784670529182E-2</v>
      </c>
      <c r="S286">
        <f t="shared" si="46"/>
        <v>-2.6954681901893505E-2</v>
      </c>
      <c r="T286">
        <f t="shared" si="47"/>
        <v>-4.0953603853691754E-2</v>
      </c>
      <c r="U286">
        <f t="shared" si="48"/>
        <v>-4.6511627906976785E-2</v>
      </c>
      <c r="V286">
        <f t="shared" si="49"/>
        <v>-3.5714331501831439E-2</v>
      </c>
      <c r="W286">
        <f t="shared" si="50"/>
        <v>-1.4171833480956455E-2</v>
      </c>
      <c r="X286">
        <f t="shared" si="51"/>
        <v>-3.4271635772504194E-2</v>
      </c>
      <c r="Y286">
        <f t="shared" si="52"/>
        <v>-2.0886592701262321E-2</v>
      </c>
      <c r="Z286">
        <f t="shared" si="53"/>
        <v>-5.2517896908625662E-2</v>
      </c>
      <c r="AA286">
        <f t="shared" si="54"/>
        <v>-2.002714734910432E-2</v>
      </c>
      <c r="AB286">
        <f t="shared" si="55"/>
        <v>-3.8461482938175591E-2</v>
      </c>
    </row>
    <row r="287" spans="1:28">
      <c r="A287" s="71">
        <v>44979</v>
      </c>
      <c r="B287">
        <v>11507.070313</v>
      </c>
      <c r="C287" s="105">
        <v>148.30839499999999</v>
      </c>
      <c r="D287" s="105">
        <v>95.790001000000004</v>
      </c>
      <c r="E287" s="105">
        <v>15.56</v>
      </c>
      <c r="F287" s="105">
        <v>4.9800000000000004</v>
      </c>
      <c r="G287" s="105">
        <v>20.530000999999999</v>
      </c>
      <c r="H287">
        <v>11.04</v>
      </c>
      <c r="I287">
        <v>207.447937</v>
      </c>
      <c r="J287">
        <v>249.92390399999999</v>
      </c>
      <c r="K287">
        <v>200.86000100000001</v>
      </c>
      <c r="L287">
        <v>349.803406</v>
      </c>
      <c r="M287">
        <v>28.051964000000002</v>
      </c>
      <c r="P287" s="71">
        <v>44979</v>
      </c>
      <c r="Q287">
        <f t="shared" si="45"/>
        <v>1.2852525822179947E-3</v>
      </c>
      <c r="R287">
        <f t="shared" si="45"/>
        <v>2.8960483649030327E-3</v>
      </c>
      <c r="S287">
        <f t="shared" si="46"/>
        <v>1.2793391567067323E-2</v>
      </c>
      <c r="T287">
        <f t="shared" si="47"/>
        <v>-8.2855321861057367E-3</v>
      </c>
      <c r="U287">
        <f t="shared" si="48"/>
        <v>1.2195121951219613E-2</v>
      </c>
      <c r="V287">
        <f t="shared" si="49"/>
        <v>-2.5166098061068409E-2</v>
      </c>
      <c r="W287">
        <f t="shared" si="50"/>
        <v>-8.0862533692723833E-3</v>
      </c>
      <c r="X287">
        <f t="shared" si="51"/>
        <v>4.7929658116240793E-3</v>
      </c>
      <c r="Y287">
        <f t="shared" si="52"/>
        <v>-4.5909498274837278E-3</v>
      </c>
      <c r="Z287">
        <f t="shared" si="53"/>
        <v>1.7682556054176433E-2</v>
      </c>
      <c r="AA287">
        <f t="shared" si="54"/>
        <v>-6.3689778863702145E-4</v>
      </c>
      <c r="AB287">
        <f t="shared" si="55"/>
        <v>2.7586264090900445E-3</v>
      </c>
    </row>
    <row r="288" spans="1:28">
      <c r="A288" s="71">
        <v>44980</v>
      </c>
      <c r="B288">
        <v>11590.400390999999</v>
      </c>
      <c r="C288" s="105">
        <v>148.79641699999999</v>
      </c>
      <c r="D288" s="105">
        <v>95.82</v>
      </c>
      <c r="E288" s="105">
        <v>15.87</v>
      </c>
      <c r="F288" s="105">
        <v>4.95</v>
      </c>
      <c r="G288" s="105">
        <v>20.690000999999999</v>
      </c>
      <c r="H288">
        <v>10.89</v>
      </c>
      <c r="I288">
        <v>236.53504899999999</v>
      </c>
      <c r="J288">
        <v>253.16334499999999</v>
      </c>
      <c r="K288">
        <v>202.070007</v>
      </c>
      <c r="L288">
        <v>352.37200899999999</v>
      </c>
      <c r="M288">
        <v>28.505348000000001</v>
      </c>
      <c r="P288" s="71">
        <v>44980</v>
      </c>
      <c r="Q288">
        <f t="shared" si="45"/>
        <v>7.2416415067749875E-3</v>
      </c>
      <c r="R288">
        <f t="shared" si="45"/>
        <v>3.2905891807405835E-3</v>
      </c>
      <c r="S288">
        <f t="shared" si="46"/>
        <v>3.1317464961702472E-4</v>
      </c>
      <c r="T288">
        <f t="shared" si="47"/>
        <v>1.9922879177377808E-2</v>
      </c>
      <c r="U288">
        <f t="shared" si="48"/>
        <v>-6.0240963855422184E-3</v>
      </c>
      <c r="V288">
        <f t="shared" si="49"/>
        <v>7.793472586776793E-3</v>
      </c>
      <c r="W288">
        <f t="shared" si="50"/>
        <v>-1.3586956521739003E-2</v>
      </c>
      <c r="X288">
        <f t="shared" si="51"/>
        <v>0.14021403355773063</v>
      </c>
      <c r="Y288">
        <f t="shared" si="52"/>
        <v>1.2961709336934812E-2</v>
      </c>
      <c r="Z288">
        <f t="shared" si="53"/>
        <v>6.0241262271027909E-3</v>
      </c>
      <c r="AA288">
        <f t="shared" si="54"/>
        <v>7.3429902509296778E-3</v>
      </c>
      <c r="AB288">
        <f t="shared" si="55"/>
        <v>1.6162290811438364E-2</v>
      </c>
    </row>
    <row r="289" spans="1:28">
      <c r="A289" s="71">
        <v>44981</v>
      </c>
      <c r="B289">
        <v>11394.940430000001</v>
      </c>
      <c r="C289" s="105">
        <v>146.117279</v>
      </c>
      <c r="D289" s="105">
        <v>93.5</v>
      </c>
      <c r="E289" s="105">
        <v>15.56</v>
      </c>
      <c r="F289" s="105">
        <v>5.51</v>
      </c>
      <c r="G289" s="105">
        <v>19.850000000000001</v>
      </c>
      <c r="H289">
        <v>10.59</v>
      </c>
      <c r="I289">
        <v>232.75672900000001</v>
      </c>
      <c r="J289">
        <v>247.64836099999999</v>
      </c>
      <c r="K289">
        <v>196.88000500000001</v>
      </c>
      <c r="L289">
        <v>352.67248499999999</v>
      </c>
      <c r="M289">
        <v>28.187014000000001</v>
      </c>
      <c r="P289" s="71">
        <v>44981</v>
      </c>
      <c r="Q289">
        <f t="shared" si="45"/>
        <v>-1.6863952443935779E-2</v>
      </c>
      <c r="R289">
        <f t="shared" si="45"/>
        <v>-1.8005393234703997E-2</v>
      </c>
      <c r="S289">
        <f t="shared" si="46"/>
        <v>-2.4212064287205105E-2</v>
      </c>
      <c r="T289">
        <f t="shared" si="47"/>
        <v>-1.9533711405166902E-2</v>
      </c>
      <c r="U289">
        <f t="shared" si="48"/>
        <v>0.11313131313131305</v>
      </c>
      <c r="V289">
        <f t="shared" si="49"/>
        <v>-4.0599369714868425E-2</v>
      </c>
      <c r="W289">
        <f t="shared" si="50"/>
        <v>-2.7548209366391248E-2</v>
      </c>
      <c r="X289">
        <f t="shared" si="51"/>
        <v>-1.5973615817079099E-2</v>
      </c>
      <c r="Y289">
        <f t="shared" si="52"/>
        <v>-2.1784291086847499E-2</v>
      </c>
      <c r="Z289">
        <f t="shared" si="53"/>
        <v>-2.568417786020066E-2</v>
      </c>
      <c r="AA289">
        <f t="shared" si="54"/>
        <v>8.5272380417708864E-4</v>
      </c>
      <c r="AB289">
        <f t="shared" si="55"/>
        <v>-1.1167518460044764E-2</v>
      </c>
    </row>
    <row r="290" spans="1:28">
      <c r="A290" s="71">
        <v>44984</v>
      </c>
      <c r="B290">
        <v>11466.980469</v>
      </c>
      <c r="C290" s="105">
        <v>147.32238799999999</v>
      </c>
      <c r="D290" s="105">
        <v>93.760002</v>
      </c>
      <c r="E290" s="105">
        <v>15.63</v>
      </c>
      <c r="F290" s="105">
        <v>5.29</v>
      </c>
      <c r="G290" s="105">
        <v>19.82</v>
      </c>
      <c r="H290">
        <v>10.83</v>
      </c>
      <c r="I290">
        <v>234.905777</v>
      </c>
      <c r="J290">
        <v>248.58242799999999</v>
      </c>
      <c r="K290">
        <v>207.63000500000001</v>
      </c>
      <c r="L290">
        <v>354.30084199999999</v>
      </c>
      <c r="M290">
        <v>28.351004</v>
      </c>
      <c r="P290" s="71">
        <v>44984</v>
      </c>
      <c r="Q290">
        <f t="shared" si="45"/>
        <v>6.3221075566429726E-3</v>
      </c>
      <c r="R290">
        <f t="shared" si="45"/>
        <v>8.2475461372367408E-3</v>
      </c>
      <c r="S290">
        <f t="shared" si="46"/>
        <v>2.7807700534759365E-3</v>
      </c>
      <c r="T290">
        <f t="shared" si="47"/>
        <v>4.4987146529563166E-3</v>
      </c>
      <c r="U290">
        <f t="shared" si="48"/>
        <v>-3.9927404718693243E-2</v>
      </c>
      <c r="V290">
        <f t="shared" si="49"/>
        <v>-1.5113350125945156E-3</v>
      </c>
      <c r="W290">
        <f t="shared" si="50"/>
        <v>2.266288951841362E-2</v>
      </c>
      <c r="X290">
        <f t="shared" si="51"/>
        <v>9.2330220021264921E-3</v>
      </c>
      <c r="Y290">
        <f t="shared" si="52"/>
        <v>3.7717471507917586E-3</v>
      </c>
      <c r="Z290">
        <f t="shared" si="53"/>
        <v>5.4601786504424356E-2</v>
      </c>
      <c r="AA290">
        <f t="shared" si="54"/>
        <v>4.6171932012217913E-3</v>
      </c>
      <c r="AB290">
        <f t="shared" si="55"/>
        <v>5.8179273618694871E-3</v>
      </c>
    </row>
    <row r="291" spans="1:28">
      <c r="A291" s="71">
        <v>44985</v>
      </c>
      <c r="B291">
        <v>11455.540039</v>
      </c>
      <c r="C291" s="105">
        <v>146.81445299999999</v>
      </c>
      <c r="D291" s="105">
        <v>94.230002999999996</v>
      </c>
      <c r="E291" s="105">
        <v>15.98</v>
      </c>
      <c r="F291" s="105">
        <v>5.13</v>
      </c>
      <c r="G291" s="105">
        <v>19.370000999999998</v>
      </c>
      <c r="H291">
        <v>10.62</v>
      </c>
      <c r="I291">
        <v>232.05703700000001</v>
      </c>
      <c r="J291">
        <v>247.84707599999999</v>
      </c>
      <c r="K291">
        <v>205.71000699999999</v>
      </c>
      <c r="L291">
        <v>340.84726000000001</v>
      </c>
      <c r="M291">
        <v>28.476407999999999</v>
      </c>
      <c r="P291" s="71">
        <v>44985</v>
      </c>
      <c r="Q291">
        <f t="shared" si="45"/>
        <v>-9.9768461548607182E-4</v>
      </c>
      <c r="R291">
        <f t="shared" si="45"/>
        <v>-3.4477787585143094E-3</v>
      </c>
      <c r="S291">
        <f t="shared" si="46"/>
        <v>5.0128091934127338E-3</v>
      </c>
      <c r="T291">
        <f t="shared" si="47"/>
        <v>2.2392834293026208E-2</v>
      </c>
      <c r="U291">
        <f t="shared" si="48"/>
        <v>-3.0245746691871481E-2</v>
      </c>
      <c r="V291">
        <f t="shared" si="49"/>
        <v>-2.2704288597376478E-2</v>
      </c>
      <c r="W291">
        <f t="shared" si="50"/>
        <v>-1.9390581717451602E-2</v>
      </c>
      <c r="X291">
        <f t="shared" si="51"/>
        <v>-1.2127160244339127E-2</v>
      </c>
      <c r="Y291">
        <f t="shared" si="52"/>
        <v>-2.958181742435978E-3</v>
      </c>
      <c r="Z291">
        <f t="shared" si="53"/>
        <v>-9.2472087548233738E-3</v>
      </c>
      <c r="AA291">
        <f t="shared" si="54"/>
        <v>-3.7972198779025156E-2</v>
      </c>
      <c r="AB291">
        <f t="shared" si="55"/>
        <v>4.4232648692088513E-3</v>
      </c>
    </row>
    <row r="292" spans="1:28">
      <c r="A292" s="71">
        <v>44986</v>
      </c>
      <c r="B292">
        <v>11379.480469</v>
      </c>
      <c r="C292" s="105">
        <v>144.72293099999999</v>
      </c>
      <c r="D292" s="105">
        <v>92.169998000000007</v>
      </c>
      <c r="E292" s="105">
        <v>16.030000999999999</v>
      </c>
      <c r="F292" s="105">
        <v>4.9400000000000004</v>
      </c>
      <c r="G292" s="105">
        <v>18.760000000000002</v>
      </c>
      <c r="H292">
        <v>10.59</v>
      </c>
      <c r="I292">
        <v>226.87931800000001</v>
      </c>
      <c r="J292">
        <v>244.716949</v>
      </c>
      <c r="K292">
        <v>202.770004</v>
      </c>
      <c r="L292">
        <v>337.99670400000002</v>
      </c>
      <c r="M292">
        <v>27.839741</v>
      </c>
      <c r="P292" s="71">
        <v>44986</v>
      </c>
      <c r="Q292">
        <f t="shared" si="45"/>
        <v>-6.6395446867679045E-3</v>
      </c>
      <c r="R292">
        <f t="shared" si="45"/>
        <v>-1.4246022494801638E-2</v>
      </c>
      <c r="S292">
        <f t="shared" si="46"/>
        <v>-2.1861455315882669E-2</v>
      </c>
      <c r="T292">
        <f t="shared" si="47"/>
        <v>3.1289737171463195E-3</v>
      </c>
      <c r="U292">
        <f t="shared" si="48"/>
        <v>-3.7037037037036938E-2</v>
      </c>
      <c r="V292">
        <f t="shared" si="49"/>
        <v>-3.1492047935361332E-2</v>
      </c>
      <c r="W292">
        <f t="shared" si="50"/>
        <v>-2.824858757062087E-3</v>
      </c>
      <c r="X292">
        <f t="shared" si="51"/>
        <v>-2.2312268858280717E-2</v>
      </c>
      <c r="Y292">
        <f t="shared" si="52"/>
        <v>-1.2629267411651802E-2</v>
      </c>
      <c r="Z292">
        <f t="shared" si="53"/>
        <v>-1.4291978513228044E-2</v>
      </c>
      <c r="AA292">
        <f t="shared" si="54"/>
        <v>-8.3631477630184952E-3</v>
      </c>
      <c r="AB292">
        <f t="shared" si="55"/>
        <v>-2.2357700451545687E-2</v>
      </c>
    </row>
    <row r="293" spans="1:28">
      <c r="A293" s="71">
        <v>44987</v>
      </c>
      <c r="B293">
        <v>11462.980469</v>
      </c>
      <c r="C293" s="105">
        <v>145.32051100000001</v>
      </c>
      <c r="D293" s="105">
        <v>92.129997000000003</v>
      </c>
      <c r="E293" s="105">
        <v>16.120000999999998</v>
      </c>
      <c r="F293" s="105">
        <v>4.9400000000000004</v>
      </c>
      <c r="G293" s="105">
        <v>18.77</v>
      </c>
      <c r="H293">
        <v>10.76</v>
      </c>
      <c r="I293">
        <v>233.03660600000001</v>
      </c>
      <c r="J293">
        <v>249.52642800000001</v>
      </c>
      <c r="K293">
        <v>190.89999399999999</v>
      </c>
      <c r="L293">
        <v>340.79846199999997</v>
      </c>
      <c r="M293">
        <v>27.791509999999999</v>
      </c>
      <c r="P293" s="71">
        <v>44987</v>
      </c>
      <c r="Q293">
        <f t="shared" si="45"/>
        <v>7.3377690859851505E-3</v>
      </c>
      <c r="R293">
        <f t="shared" si="45"/>
        <v>4.1291314090371898E-3</v>
      </c>
      <c r="S293">
        <f t="shared" si="46"/>
        <v>-4.3399154679382468E-4</v>
      </c>
      <c r="T293">
        <f t="shared" si="47"/>
        <v>5.6144725131333341E-3</v>
      </c>
      <c r="U293">
        <f t="shared" si="48"/>
        <v>0</v>
      </c>
      <c r="V293">
        <f t="shared" si="49"/>
        <v>5.3304904051162103E-4</v>
      </c>
      <c r="W293">
        <f t="shared" si="50"/>
        <v>1.6052880075542959E-2</v>
      </c>
      <c r="X293">
        <f t="shared" si="51"/>
        <v>2.7139044908447731E-2</v>
      </c>
      <c r="Y293">
        <f t="shared" si="52"/>
        <v>1.9653232110212401E-2</v>
      </c>
      <c r="Z293">
        <f t="shared" si="53"/>
        <v>-5.8539279803930012E-2</v>
      </c>
      <c r="AA293">
        <f t="shared" si="54"/>
        <v>8.2893056850635721E-3</v>
      </c>
      <c r="AB293">
        <f t="shared" si="55"/>
        <v>-1.7324514621023682E-3</v>
      </c>
    </row>
    <row r="294" spans="1:28">
      <c r="A294" s="71">
        <v>44988</v>
      </c>
      <c r="B294">
        <v>11689.009765999999</v>
      </c>
      <c r="C294" s="105">
        <v>150.419815</v>
      </c>
      <c r="D294" s="105">
        <v>94.900002000000001</v>
      </c>
      <c r="E294" s="105">
        <v>16.360001</v>
      </c>
      <c r="F294" s="105">
        <v>5.41</v>
      </c>
      <c r="G294" s="105">
        <v>19.010000000000002</v>
      </c>
      <c r="H294">
        <v>11.11</v>
      </c>
      <c r="I294">
        <v>238.79405199999999</v>
      </c>
      <c r="J294">
        <v>253.68005400000001</v>
      </c>
      <c r="K294">
        <v>197.78999300000001</v>
      </c>
      <c r="L294">
        <v>348.59845000000001</v>
      </c>
      <c r="M294">
        <v>27.598579000000001</v>
      </c>
      <c r="P294" s="71">
        <v>44988</v>
      </c>
      <c r="Q294">
        <f t="shared" si="45"/>
        <v>1.9718196119348122E-2</v>
      </c>
      <c r="R294">
        <f t="shared" si="45"/>
        <v>3.5090050020536945E-2</v>
      </c>
      <c r="S294">
        <f t="shared" si="46"/>
        <v>3.006626603927923E-2</v>
      </c>
      <c r="T294">
        <f t="shared" si="47"/>
        <v>1.4888336545388677E-2</v>
      </c>
      <c r="U294">
        <f t="shared" si="48"/>
        <v>9.514170040485824E-2</v>
      </c>
      <c r="V294">
        <f t="shared" si="49"/>
        <v>1.2786361214704422E-2</v>
      </c>
      <c r="W294">
        <f t="shared" si="50"/>
        <v>3.2527881040892159E-2</v>
      </c>
      <c r="X294">
        <f t="shared" si="51"/>
        <v>2.4706187147267272E-2</v>
      </c>
      <c r="Y294">
        <f t="shared" si="52"/>
        <v>1.664603638697542E-2</v>
      </c>
      <c r="Z294">
        <f t="shared" si="53"/>
        <v>3.6092190762457635E-2</v>
      </c>
      <c r="AA294">
        <f t="shared" si="54"/>
        <v>2.2887392021153082E-2</v>
      </c>
      <c r="AB294">
        <f t="shared" si="55"/>
        <v>-6.942084111298665E-3</v>
      </c>
    </row>
    <row r="295" spans="1:28">
      <c r="A295" s="71">
        <v>44991</v>
      </c>
      <c r="B295">
        <v>11675.740234000001</v>
      </c>
      <c r="C295" s="105">
        <v>153.20851099999999</v>
      </c>
      <c r="D295" s="105">
        <v>93.75</v>
      </c>
      <c r="E295" s="105">
        <v>16.120000999999998</v>
      </c>
      <c r="F295" s="105">
        <v>5.27</v>
      </c>
      <c r="G295" s="105">
        <v>18.75</v>
      </c>
      <c r="H295">
        <v>11.07</v>
      </c>
      <c r="I295">
        <v>235.43553199999999</v>
      </c>
      <c r="J295">
        <v>255.25010700000001</v>
      </c>
      <c r="K295">
        <v>193.80999800000001</v>
      </c>
      <c r="L295">
        <v>348.55938700000002</v>
      </c>
      <c r="M295">
        <v>27.559992000000001</v>
      </c>
      <c r="P295" s="71">
        <v>44991</v>
      </c>
      <c r="Q295">
        <f t="shared" si="45"/>
        <v>-1.1352143821964907E-3</v>
      </c>
      <c r="R295">
        <f t="shared" si="45"/>
        <v>1.8539419158306952E-2</v>
      </c>
      <c r="S295">
        <f t="shared" si="46"/>
        <v>-1.2118039786764184E-2</v>
      </c>
      <c r="T295">
        <f t="shared" si="47"/>
        <v>-1.4669925753672141E-2</v>
      </c>
      <c r="U295">
        <f t="shared" si="48"/>
        <v>-2.5878003696857776E-2</v>
      </c>
      <c r="V295">
        <f t="shared" si="49"/>
        <v>-1.3677012098895399E-2</v>
      </c>
      <c r="W295">
        <f t="shared" si="50"/>
        <v>-3.6003600360035239E-3</v>
      </c>
      <c r="X295">
        <f t="shared" si="51"/>
        <v>-1.4064504420738247E-2</v>
      </c>
      <c r="Y295">
        <f t="shared" si="52"/>
        <v>6.1891070079952027E-3</v>
      </c>
      <c r="Z295">
        <f t="shared" si="53"/>
        <v>-2.0122327422297862E-2</v>
      </c>
      <c r="AA295">
        <f t="shared" si="54"/>
        <v>-1.1205729686979025E-4</v>
      </c>
      <c r="AB295">
        <f t="shared" si="55"/>
        <v>-1.3981516946941256E-3</v>
      </c>
    </row>
    <row r="296" spans="1:28">
      <c r="A296" s="71">
        <v>44992</v>
      </c>
      <c r="B296">
        <v>11530.330078000001</v>
      </c>
      <c r="C296" s="105">
        <v>150.98753400000001</v>
      </c>
      <c r="D296" s="105">
        <v>93.550003000000004</v>
      </c>
      <c r="E296" s="105">
        <v>16.360001</v>
      </c>
      <c r="F296" s="105">
        <v>5.14</v>
      </c>
      <c r="G296" s="105">
        <v>18.91</v>
      </c>
      <c r="H296">
        <v>10.87</v>
      </c>
      <c r="I296">
        <v>232.81625399999999</v>
      </c>
      <c r="J296">
        <v>252.547256</v>
      </c>
      <c r="K296">
        <v>187.71000699999999</v>
      </c>
      <c r="L296">
        <v>337.850281</v>
      </c>
      <c r="M296">
        <v>26.930067000000001</v>
      </c>
      <c r="P296" s="71">
        <v>44992</v>
      </c>
      <c r="Q296">
        <f t="shared" si="45"/>
        <v>-1.2454041721188904E-2</v>
      </c>
      <c r="R296">
        <f t="shared" si="45"/>
        <v>-1.4496433556488103E-2</v>
      </c>
      <c r="S296">
        <f t="shared" si="46"/>
        <v>-2.133301333333293E-3</v>
      </c>
      <c r="T296">
        <f t="shared" si="47"/>
        <v>1.4888336545388677E-2</v>
      </c>
      <c r="U296">
        <f t="shared" si="48"/>
        <v>-2.4667931688804535E-2</v>
      </c>
      <c r="V296">
        <f t="shared" si="49"/>
        <v>8.5333333333333407E-3</v>
      </c>
      <c r="W296">
        <f t="shared" si="50"/>
        <v>-1.8066847335140114E-2</v>
      </c>
      <c r="X296">
        <f t="shared" si="51"/>
        <v>-1.1125245105314046E-2</v>
      </c>
      <c r="Y296">
        <f t="shared" si="52"/>
        <v>-1.0589029841229447E-2</v>
      </c>
      <c r="Z296">
        <f t="shared" si="53"/>
        <v>-3.1474078029762001E-2</v>
      </c>
      <c r="AA296">
        <f t="shared" si="54"/>
        <v>-3.0723906454425853E-2</v>
      </c>
      <c r="AB296">
        <f t="shared" si="55"/>
        <v>-2.285650155486257E-2</v>
      </c>
    </row>
    <row r="297" spans="1:28">
      <c r="A297" s="71">
        <v>44993</v>
      </c>
      <c r="B297">
        <v>11576</v>
      </c>
      <c r="C297" s="105">
        <v>152.252396</v>
      </c>
      <c r="D297" s="105">
        <v>93.919998000000007</v>
      </c>
      <c r="E297" s="105">
        <v>16.59</v>
      </c>
      <c r="F297" s="105">
        <v>5.01</v>
      </c>
      <c r="G297" s="105">
        <v>18.43</v>
      </c>
      <c r="H297">
        <v>10.53</v>
      </c>
      <c r="I297">
        <v>241.74382</v>
      </c>
      <c r="J297">
        <v>252.10008199999999</v>
      </c>
      <c r="K297">
        <v>182</v>
      </c>
      <c r="L297">
        <v>340.983948</v>
      </c>
      <c r="M297">
        <v>27.523969999999998</v>
      </c>
      <c r="P297" s="71">
        <v>44993</v>
      </c>
      <c r="Q297">
        <f t="shared" si="45"/>
        <v>3.9608512237770069E-3</v>
      </c>
      <c r="R297">
        <f t="shared" si="45"/>
        <v>8.3772611320348713E-3</v>
      </c>
      <c r="S297">
        <f t="shared" si="46"/>
        <v>3.9550506481544736E-3</v>
      </c>
      <c r="T297">
        <f t="shared" si="47"/>
        <v>1.4058617722578342E-2</v>
      </c>
      <c r="U297">
        <f t="shared" si="48"/>
        <v>-2.5291828793774299E-2</v>
      </c>
      <c r="V297">
        <f t="shared" si="49"/>
        <v>-2.5383395029085161E-2</v>
      </c>
      <c r="W297">
        <f t="shared" si="50"/>
        <v>-3.1278748850045987E-2</v>
      </c>
      <c r="X297">
        <f t="shared" si="51"/>
        <v>3.8345973902664088E-2</v>
      </c>
      <c r="Y297">
        <f t="shared" si="52"/>
        <v>-1.770654756193503E-3</v>
      </c>
      <c r="Z297">
        <f t="shared" si="53"/>
        <v>-3.0419299915107834E-2</v>
      </c>
      <c r="AA297">
        <f t="shared" si="54"/>
        <v>9.2753126939089416E-3</v>
      </c>
      <c r="AB297">
        <f t="shared" si="55"/>
        <v>2.2053528496605575E-2</v>
      </c>
    </row>
    <row r="298" spans="1:28">
      <c r="A298" s="71">
        <v>44994</v>
      </c>
      <c r="B298">
        <v>11338.349609000001</v>
      </c>
      <c r="C298" s="105">
        <v>149.98159799999999</v>
      </c>
      <c r="D298" s="105">
        <v>92.25</v>
      </c>
      <c r="E298" s="105">
        <v>15.88</v>
      </c>
      <c r="F298" s="105">
        <v>4.7699999999999996</v>
      </c>
      <c r="G298" s="105">
        <v>18.100000000000001</v>
      </c>
      <c r="H298">
        <v>9.99</v>
      </c>
      <c r="I298">
        <v>234.29585299999999</v>
      </c>
      <c r="J298">
        <v>250.72880599999999</v>
      </c>
      <c r="K298">
        <v>172.91999799999999</v>
      </c>
      <c r="L298">
        <v>333.95517000000001</v>
      </c>
      <c r="M298">
        <v>27.153997</v>
      </c>
      <c r="P298" s="71">
        <v>44994</v>
      </c>
      <c r="Q298">
        <f t="shared" si="45"/>
        <v>-2.0529577660677197E-2</v>
      </c>
      <c r="R298">
        <f t="shared" si="45"/>
        <v>-1.49146946758067E-2</v>
      </c>
      <c r="S298">
        <f t="shared" si="46"/>
        <v>-1.7781069373532212E-2</v>
      </c>
      <c r="T298">
        <f t="shared" si="47"/>
        <v>-4.2796865581675655E-2</v>
      </c>
      <c r="U298">
        <f t="shared" si="48"/>
        <v>-4.7904191616766512E-2</v>
      </c>
      <c r="V298">
        <f t="shared" si="49"/>
        <v>-1.7905588714053081E-2</v>
      </c>
      <c r="W298">
        <f t="shared" si="50"/>
        <v>-5.1282051282051204E-2</v>
      </c>
      <c r="X298">
        <f t="shared" si="51"/>
        <v>-3.0809337752667289E-2</v>
      </c>
      <c r="Y298">
        <f t="shared" si="52"/>
        <v>-5.4394111621113824E-3</v>
      </c>
      <c r="Z298">
        <f t="shared" si="53"/>
        <v>-4.9890120879120918E-2</v>
      </c>
      <c r="AA298">
        <f t="shared" si="54"/>
        <v>-2.0613222532105787E-2</v>
      </c>
      <c r="AB298">
        <f t="shared" si="55"/>
        <v>-1.3441847233520387E-2</v>
      </c>
    </row>
    <row r="299" spans="1:28">
      <c r="A299" s="71">
        <v>44995</v>
      </c>
      <c r="B299">
        <v>11138.889648</v>
      </c>
      <c r="C299" s="105">
        <v>147.90003999999999</v>
      </c>
      <c r="D299" s="105">
        <v>90.730002999999996</v>
      </c>
      <c r="E299" s="105">
        <v>15.46</v>
      </c>
      <c r="F299" s="105">
        <v>4.46</v>
      </c>
      <c r="G299" s="105">
        <v>18.059999000000001</v>
      </c>
      <c r="H299">
        <v>9.69</v>
      </c>
      <c r="I299">
        <v>229.58712800000001</v>
      </c>
      <c r="J299">
        <v>247.02230800000001</v>
      </c>
      <c r="K299">
        <v>173.44000199999999</v>
      </c>
      <c r="L299">
        <v>319.87808200000001</v>
      </c>
      <c r="M299">
        <v>26.725608999999999</v>
      </c>
      <c r="P299" s="71">
        <v>44995</v>
      </c>
      <c r="Q299">
        <f t="shared" si="45"/>
        <v>-1.7591622050679746E-2</v>
      </c>
      <c r="R299">
        <f t="shared" si="45"/>
        <v>-1.387875597911686E-2</v>
      </c>
      <c r="S299">
        <f t="shared" si="46"/>
        <v>-1.6476932249322531E-2</v>
      </c>
      <c r="T299">
        <f t="shared" si="47"/>
        <v>-2.6448362720403018E-2</v>
      </c>
      <c r="U299">
        <f t="shared" si="48"/>
        <v>-6.4989517819706424E-2</v>
      </c>
      <c r="V299">
        <f t="shared" si="49"/>
        <v>-2.2100000000000097E-3</v>
      </c>
      <c r="W299">
        <f t="shared" si="50"/>
        <v>-3.0030030030030099E-2</v>
      </c>
      <c r="X299">
        <f t="shared" si="51"/>
        <v>-2.0097346750733942E-2</v>
      </c>
      <c r="Y299">
        <f t="shared" si="52"/>
        <v>-1.4782896545201839E-2</v>
      </c>
      <c r="Z299">
        <f t="shared" si="53"/>
        <v>3.0071941129677792E-3</v>
      </c>
      <c r="AA299">
        <f t="shared" si="54"/>
        <v>-4.2152627851217282E-2</v>
      </c>
      <c r="AB299">
        <f t="shared" si="55"/>
        <v>-1.5776240971080675E-2</v>
      </c>
    </row>
    <row r="300" spans="1:28">
      <c r="A300" s="71">
        <v>44998</v>
      </c>
      <c r="B300">
        <v>11188.839844</v>
      </c>
      <c r="C300" s="105">
        <v>149.862076</v>
      </c>
      <c r="D300" s="105">
        <v>92.43</v>
      </c>
      <c r="E300" s="105">
        <v>14.85</v>
      </c>
      <c r="F300" s="105">
        <v>4.6500000000000004</v>
      </c>
      <c r="G300" s="105">
        <v>17.920000000000002</v>
      </c>
      <c r="H300">
        <v>9.24</v>
      </c>
      <c r="I300">
        <v>229.597137</v>
      </c>
      <c r="J300">
        <v>252.31869499999999</v>
      </c>
      <c r="K300">
        <v>174.479996</v>
      </c>
      <c r="L300">
        <v>308.00723299999999</v>
      </c>
      <c r="M300">
        <v>26.618509</v>
      </c>
      <c r="P300" s="71">
        <v>44998</v>
      </c>
      <c r="Q300">
        <f t="shared" si="45"/>
        <v>4.4843065672141198E-3</v>
      </c>
      <c r="R300">
        <f t="shared" si="45"/>
        <v>1.3265959901025125E-2</v>
      </c>
      <c r="S300">
        <f t="shared" si="46"/>
        <v>1.8736878031405009E-2</v>
      </c>
      <c r="T300">
        <f t="shared" si="47"/>
        <v>-3.9456662354463205E-2</v>
      </c>
      <c r="U300">
        <f t="shared" si="48"/>
        <v>4.2600896860986635E-2</v>
      </c>
      <c r="V300">
        <f t="shared" si="49"/>
        <v>-7.7518830427398986E-3</v>
      </c>
      <c r="W300">
        <f t="shared" si="50"/>
        <v>-4.6439628482972069E-2</v>
      </c>
      <c r="X300">
        <f t="shared" si="51"/>
        <v>4.3595649665501299E-5</v>
      </c>
      <c r="Y300">
        <f t="shared" si="52"/>
        <v>2.1440925894028896E-2</v>
      </c>
      <c r="Z300">
        <f t="shared" si="53"/>
        <v>5.996275299858491E-3</v>
      </c>
      <c r="AA300">
        <f t="shared" si="54"/>
        <v>-3.7110542009564824E-2</v>
      </c>
      <c r="AB300">
        <f t="shared" si="55"/>
        <v>-4.0073923104988586E-3</v>
      </c>
    </row>
    <row r="301" spans="1:28">
      <c r="A301" s="71">
        <v>44999</v>
      </c>
      <c r="B301">
        <v>11428.150390999999</v>
      </c>
      <c r="C301" s="105">
        <v>151.97352599999999</v>
      </c>
      <c r="D301" s="105">
        <v>94.879997000000003</v>
      </c>
      <c r="E301" s="105">
        <v>14.66</v>
      </c>
      <c r="F301" s="105">
        <v>4.59</v>
      </c>
      <c r="G301" s="105">
        <v>17.77</v>
      </c>
      <c r="H301">
        <v>9.07</v>
      </c>
      <c r="I301">
        <v>240.56414799999999</v>
      </c>
      <c r="J301">
        <v>259.14538599999997</v>
      </c>
      <c r="K301">
        <v>183.259995</v>
      </c>
      <c r="L301">
        <v>314.48928799999999</v>
      </c>
      <c r="M301">
        <v>27.076108999999999</v>
      </c>
      <c r="P301" s="71">
        <v>44999</v>
      </c>
      <c r="Q301">
        <f t="shared" si="45"/>
        <v>2.1388325361393842E-2</v>
      </c>
      <c r="R301">
        <f t="shared" si="45"/>
        <v>1.4089288340033344E-2</v>
      </c>
      <c r="S301">
        <f t="shared" si="46"/>
        <v>2.6506513036892741E-2</v>
      </c>
      <c r="T301">
        <f t="shared" si="47"/>
        <v>-1.2794612794612761E-2</v>
      </c>
      <c r="U301">
        <f t="shared" si="48"/>
        <v>-1.2903225806451719E-2</v>
      </c>
      <c r="V301">
        <f t="shared" si="49"/>
        <v>-8.370535714285832E-3</v>
      </c>
      <c r="W301">
        <f t="shared" si="50"/>
        <v>-1.8398268398268389E-2</v>
      </c>
      <c r="X301">
        <f t="shared" si="51"/>
        <v>4.7766322974663163E-2</v>
      </c>
      <c r="Y301">
        <f t="shared" si="52"/>
        <v>2.7055827155415428E-2</v>
      </c>
      <c r="Z301">
        <f t="shared" si="53"/>
        <v>5.0320949113272583E-2</v>
      </c>
      <c r="AA301">
        <f t="shared" si="54"/>
        <v>2.1045138897760895E-2</v>
      </c>
      <c r="AB301">
        <f t="shared" si="55"/>
        <v>1.7191045523999835E-2</v>
      </c>
    </row>
    <row r="302" spans="1:28">
      <c r="A302" s="71">
        <v>45000</v>
      </c>
      <c r="B302">
        <v>11434.049805000001</v>
      </c>
      <c r="C302" s="105">
        <v>152.37190200000001</v>
      </c>
      <c r="D302" s="105">
        <v>96.199996999999996</v>
      </c>
      <c r="E302" s="105">
        <v>13.86</v>
      </c>
      <c r="F302" s="105">
        <v>4.7699999999999996</v>
      </c>
      <c r="G302" s="105">
        <v>17.690000999999999</v>
      </c>
      <c r="H302">
        <v>8.73</v>
      </c>
      <c r="I302">
        <v>242.21366900000001</v>
      </c>
      <c r="J302">
        <v>263.766052</v>
      </c>
      <c r="K302">
        <v>180.449997</v>
      </c>
      <c r="L302">
        <v>304.766144</v>
      </c>
      <c r="M302">
        <v>27.222147</v>
      </c>
      <c r="P302" s="71">
        <v>45000</v>
      </c>
      <c r="Q302">
        <f t="shared" si="45"/>
        <v>5.1621774286828633E-4</v>
      </c>
      <c r="R302">
        <f t="shared" si="45"/>
        <v>2.6213513003574924E-3</v>
      </c>
      <c r="S302">
        <f t="shared" si="46"/>
        <v>1.3912310726569618E-2</v>
      </c>
      <c r="T302">
        <f t="shared" si="47"/>
        <v>-5.4570259208731292E-2</v>
      </c>
      <c r="U302">
        <f t="shared" si="48"/>
        <v>3.9215686274509741E-2</v>
      </c>
      <c r="V302">
        <f t="shared" si="49"/>
        <v>-4.5019133370850211E-3</v>
      </c>
      <c r="W302">
        <f t="shared" si="50"/>
        <v>-3.7486218302094802E-2</v>
      </c>
      <c r="X302">
        <f t="shared" si="51"/>
        <v>6.8568862555530158E-3</v>
      </c>
      <c r="Y302">
        <f t="shared" si="52"/>
        <v>1.7830400422410103E-2</v>
      </c>
      <c r="Z302">
        <f t="shared" si="53"/>
        <v>-1.5333395594603215E-2</v>
      </c>
      <c r="AA302">
        <f t="shared" si="54"/>
        <v>-3.0917250192636105E-2</v>
      </c>
      <c r="AB302">
        <f t="shared" si="55"/>
        <v>5.3936110243905716E-3</v>
      </c>
    </row>
    <row r="303" spans="1:28">
      <c r="A303" s="71">
        <v>45001</v>
      </c>
      <c r="B303">
        <v>11717.280273</v>
      </c>
      <c r="C303" s="105">
        <v>155.22035199999999</v>
      </c>
      <c r="D303" s="105">
        <v>100.040001</v>
      </c>
      <c r="E303" s="105">
        <v>14.12</v>
      </c>
      <c r="F303" s="105">
        <v>4.7699999999999996</v>
      </c>
      <c r="G303" s="105">
        <v>17.889999</v>
      </c>
      <c r="H303">
        <v>9.0299999999999994</v>
      </c>
      <c r="I303">
        <v>255.34007299999999</v>
      </c>
      <c r="J303">
        <v>274.45822099999998</v>
      </c>
      <c r="K303">
        <v>184.13000500000001</v>
      </c>
      <c r="L303">
        <v>307.59722900000003</v>
      </c>
      <c r="M303">
        <v>27.562912000000001</v>
      </c>
      <c r="P303" s="71">
        <v>45001</v>
      </c>
      <c r="Q303">
        <f t="shared" si="45"/>
        <v>2.4770791874296871E-2</v>
      </c>
      <c r="R303">
        <f t="shared" si="45"/>
        <v>1.8694063423845594E-2</v>
      </c>
      <c r="S303">
        <f t="shared" si="46"/>
        <v>3.9916882741690807E-2</v>
      </c>
      <c r="T303">
        <f t="shared" si="47"/>
        <v>1.8759018759018746E-2</v>
      </c>
      <c r="U303">
        <f t="shared" si="48"/>
        <v>0</v>
      </c>
      <c r="V303">
        <f t="shared" si="49"/>
        <v>1.1305708801260146E-2</v>
      </c>
      <c r="W303">
        <f t="shared" si="50"/>
        <v>3.4364261168384758E-2</v>
      </c>
      <c r="X303">
        <f t="shared" si="51"/>
        <v>5.4193489798463765E-2</v>
      </c>
      <c r="Y303">
        <f t="shared" si="52"/>
        <v>4.0536562301808188E-2</v>
      </c>
      <c r="Z303">
        <f t="shared" si="53"/>
        <v>2.0393505465117936E-2</v>
      </c>
      <c r="AA303">
        <f t="shared" si="54"/>
        <v>9.2893684411350826E-3</v>
      </c>
      <c r="AB303">
        <f t="shared" si="55"/>
        <v>1.2517932549552432E-2</v>
      </c>
    </row>
    <row r="304" spans="1:28">
      <c r="A304" s="71">
        <v>45002</v>
      </c>
      <c r="B304">
        <v>11630.509765999999</v>
      </c>
      <c r="C304" s="105">
        <v>154.37377900000001</v>
      </c>
      <c r="D304" s="105">
        <v>98.949996999999996</v>
      </c>
      <c r="E304" s="105">
        <v>13.98</v>
      </c>
      <c r="F304" s="105">
        <v>4.62</v>
      </c>
      <c r="G304" s="105">
        <v>19.41</v>
      </c>
      <c r="H304">
        <v>8.5500000000000007</v>
      </c>
      <c r="I304">
        <v>257.179596</v>
      </c>
      <c r="J304">
        <v>277.66784699999999</v>
      </c>
      <c r="K304">
        <v>180.13000500000001</v>
      </c>
      <c r="L304">
        <v>296.32186899999999</v>
      </c>
      <c r="M304">
        <v>27.300039000000002</v>
      </c>
      <c r="P304" s="71">
        <v>45002</v>
      </c>
      <c r="Q304">
        <f t="shared" si="45"/>
        <v>-7.4053453513393732E-3</v>
      </c>
      <c r="R304">
        <f t="shared" si="45"/>
        <v>-5.4540077321817834E-3</v>
      </c>
      <c r="S304">
        <f t="shared" si="46"/>
        <v>-1.08956816183959E-2</v>
      </c>
      <c r="T304">
        <f t="shared" si="47"/>
        <v>-9.9150141643058638E-3</v>
      </c>
      <c r="U304">
        <f t="shared" si="48"/>
        <v>-3.1446540880503034E-2</v>
      </c>
      <c r="V304">
        <f t="shared" si="49"/>
        <v>8.4963727499369937E-2</v>
      </c>
      <c r="W304">
        <f t="shared" si="50"/>
        <v>-5.3156146179401849E-2</v>
      </c>
      <c r="X304">
        <f t="shared" si="51"/>
        <v>7.2042080132091683E-3</v>
      </c>
      <c r="Y304">
        <f t="shared" si="52"/>
        <v>1.1694406486734513E-2</v>
      </c>
      <c r="Z304">
        <f t="shared" si="53"/>
        <v>-2.172378152056206E-2</v>
      </c>
      <c r="AA304">
        <f t="shared" si="54"/>
        <v>-3.665624699109378E-2</v>
      </c>
      <c r="AB304">
        <f t="shared" si="55"/>
        <v>-9.5371998430354172E-3</v>
      </c>
    </row>
    <row r="305" spans="1:28">
      <c r="A305" s="71">
        <v>45005</v>
      </c>
      <c r="B305">
        <v>11675.540039</v>
      </c>
      <c r="C305" s="105">
        <v>156.76409899999999</v>
      </c>
      <c r="D305" s="105">
        <v>97.709998999999996</v>
      </c>
      <c r="E305" s="105">
        <v>13.96</v>
      </c>
      <c r="F305" s="105">
        <v>4.46</v>
      </c>
      <c r="G305" s="105">
        <v>19.57</v>
      </c>
      <c r="H305">
        <v>8.61</v>
      </c>
      <c r="I305">
        <v>258.92910799999999</v>
      </c>
      <c r="J305">
        <v>270.513214</v>
      </c>
      <c r="K305">
        <v>183.25</v>
      </c>
      <c r="L305">
        <v>302.16940299999999</v>
      </c>
      <c r="M305">
        <v>27.446079000000001</v>
      </c>
      <c r="P305" s="71">
        <v>45005</v>
      </c>
      <c r="Q305">
        <f t="shared" si="45"/>
        <v>3.8717368289083393E-3</v>
      </c>
      <c r="R305">
        <f t="shared" si="45"/>
        <v>1.5483976718610834E-2</v>
      </c>
      <c r="S305">
        <f t="shared" si="46"/>
        <v>-1.2531561774579942E-2</v>
      </c>
      <c r="T305">
        <f t="shared" si="47"/>
        <v>-1.4306151645207133E-3</v>
      </c>
      <c r="U305">
        <f t="shared" si="48"/>
        <v>-3.463203463203466E-2</v>
      </c>
      <c r="V305">
        <f t="shared" si="49"/>
        <v>8.2431736218444174E-3</v>
      </c>
      <c r="W305">
        <f t="shared" si="50"/>
        <v>7.0175438596489729E-3</v>
      </c>
      <c r="X305">
        <f t="shared" si="51"/>
        <v>6.802685855373929E-3</v>
      </c>
      <c r="Y305">
        <f t="shared" si="52"/>
        <v>-2.5766876061814929E-2</v>
      </c>
      <c r="Z305">
        <f t="shared" si="53"/>
        <v>1.7320795610925501E-2</v>
      </c>
      <c r="AA305">
        <f t="shared" si="54"/>
        <v>1.9733724074209306E-2</v>
      </c>
      <c r="AB305">
        <f t="shared" si="55"/>
        <v>5.3494429073892265E-3</v>
      </c>
    </row>
    <row r="306" spans="1:28">
      <c r="A306" s="71">
        <v>45006</v>
      </c>
      <c r="B306">
        <v>11860.110352</v>
      </c>
      <c r="C306" s="105">
        <v>158.63649000000001</v>
      </c>
      <c r="D306" s="105">
        <v>100.610001</v>
      </c>
      <c r="E306" s="105">
        <v>14.37</v>
      </c>
      <c r="F306" s="105">
        <v>4.74</v>
      </c>
      <c r="G306" s="105">
        <v>20.360001</v>
      </c>
      <c r="H306">
        <v>9.1199999999999992</v>
      </c>
      <c r="I306">
        <v>261.918274</v>
      </c>
      <c r="J306">
        <v>272.05346700000001</v>
      </c>
      <c r="K306">
        <v>197.58000200000001</v>
      </c>
      <c r="L306">
        <v>309.73513800000001</v>
      </c>
      <c r="M306">
        <v>27.854997999999998</v>
      </c>
      <c r="P306" s="71">
        <v>45006</v>
      </c>
      <c r="Q306">
        <f t="shared" si="45"/>
        <v>1.5808289156944939E-2</v>
      </c>
      <c r="R306">
        <f t="shared" si="45"/>
        <v>1.1944003837256269E-2</v>
      </c>
      <c r="S306">
        <f t="shared" si="46"/>
        <v>2.9679685085249062E-2</v>
      </c>
      <c r="T306">
        <f t="shared" si="47"/>
        <v>2.9369627507163206E-2</v>
      </c>
      <c r="U306">
        <f t="shared" si="48"/>
        <v>6.278026905829602E-2</v>
      </c>
      <c r="V306">
        <f t="shared" si="49"/>
        <v>4.0367961165048552E-2</v>
      </c>
      <c r="W306">
        <f t="shared" si="50"/>
        <v>5.9233449477351895E-2</v>
      </c>
      <c r="X306">
        <f t="shared" si="51"/>
        <v>1.1544341318319499E-2</v>
      </c>
      <c r="Y306">
        <f t="shared" si="52"/>
        <v>5.6938179737127627E-3</v>
      </c>
      <c r="Z306">
        <f t="shared" si="53"/>
        <v>7.8199192360163747E-2</v>
      </c>
      <c r="AA306">
        <f t="shared" si="54"/>
        <v>2.5038057873781543E-2</v>
      </c>
      <c r="AB306">
        <f t="shared" si="55"/>
        <v>1.4898995226239688E-2</v>
      </c>
    </row>
    <row r="307" spans="1:28">
      <c r="A307" s="71">
        <v>45007</v>
      </c>
      <c r="B307">
        <v>11669.959961</v>
      </c>
      <c r="C307" s="105">
        <v>157.19236799999999</v>
      </c>
      <c r="D307" s="105">
        <v>98.699996999999996</v>
      </c>
      <c r="E307" s="105">
        <v>13.82</v>
      </c>
      <c r="F307" s="105">
        <v>4.53</v>
      </c>
      <c r="G307" s="105">
        <v>19.899999999999999</v>
      </c>
      <c r="H307">
        <v>8.99</v>
      </c>
      <c r="I307">
        <v>264.60754400000002</v>
      </c>
      <c r="J307">
        <v>270.57284499999997</v>
      </c>
      <c r="K307">
        <v>191.14999399999999</v>
      </c>
      <c r="L307">
        <v>306.21096799999998</v>
      </c>
      <c r="M307">
        <v>27.115051000000001</v>
      </c>
      <c r="P307" s="71">
        <v>45007</v>
      </c>
      <c r="Q307">
        <f t="shared" si="45"/>
        <v>-1.6032767432719013E-2</v>
      </c>
      <c r="R307">
        <f t="shared" si="45"/>
        <v>-9.103340599631405E-3</v>
      </c>
      <c r="S307">
        <f t="shared" si="46"/>
        <v>-1.8984235970736157E-2</v>
      </c>
      <c r="T307">
        <f t="shared" si="47"/>
        <v>-3.8274182324286636E-2</v>
      </c>
      <c r="U307">
        <f t="shared" si="48"/>
        <v>-4.4303797468354424E-2</v>
      </c>
      <c r="V307">
        <f t="shared" si="49"/>
        <v>-2.2593368241976112E-2</v>
      </c>
      <c r="W307">
        <f t="shared" si="50"/>
        <v>-1.4254385964912172E-2</v>
      </c>
      <c r="X307">
        <f t="shared" si="51"/>
        <v>1.0267592096304139E-2</v>
      </c>
      <c r="Y307">
        <f t="shared" si="52"/>
        <v>-5.4423934248190977E-3</v>
      </c>
      <c r="Z307">
        <f t="shared" si="53"/>
        <v>-3.2543819895294944E-2</v>
      </c>
      <c r="AA307">
        <f t="shared" si="54"/>
        <v>-1.13780116223043E-2</v>
      </c>
      <c r="AB307">
        <f t="shared" si="55"/>
        <v>-2.6564245310661923E-2</v>
      </c>
    </row>
    <row r="308" spans="1:28">
      <c r="A308" s="71">
        <v>45008</v>
      </c>
      <c r="B308">
        <v>11787.400390999999</v>
      </c>
      <c r="C308" s="105">
        <v>158.287903</v>
      </c>
      <c r="D308" s="105">
        <v>98.709998999999996</v>
      </c>
      <c r="E308" s="105">
        <v>13.63</v>
      </c>
      <c r="F308" s="105">
        <v>4.67</v>
      </c>
      <c r="G308" s="105">
        <v>19.5</v>
      </c>
      <c r="H308">
        <v>9.2200000000000006</v>
      </c>
      <c r="I308">
        <v>271.83557100000002</v>
      </c>
      <c r="J308">
        <v>275.908997</v>
      </c>
      <c r="K308">
        <v>192.220001</v>
      </c>
      <c r="L308">
        <v>307.36294600000002</v>
      </c>
      <c r="M308">
        <v>26.988482999999999</v>
      </c>
      <c r="P308" s="71">
        <v>45008</v>
      </c>
      <c r="Q308">
        <f t="shared" si="45"/>
        <v>1.0063481827913251E-2</v>
      </c>
      <c r="R308">
        <f t="shared" si="45"/>
        <v>6.9693905240998241E-3</v>
      </c>
      <c r="S308">
        <f t="shared" si="46"/>
        <v>1.0133738909840157E-4</v>
      </c>
      <c r="T308">
        <f t="shared" si="47"/>
        <v>-1.3748191027496345E-2</v>
      </c>
      <c r="U308">
        <f t="shared" si="48"/>
        <v>3.0905077262693086E-2</v>
      </c>
      <c r="V308">
        <f t="shared" si="49"/>
        <v>-2.0100502512562745E-2</v>
      </c>
      <c r="W308">
        <f t="shared" si="50"/>
        <v>2.558398220244721E-2</v>
      </c>
      <c r="X308">
        <f t="shared" si="51"/>
        <v>2.7316027694206619E-2</v>
      </c>
      <c r="Y308">
        <f t="shared" si="52"/>
        <v>1.9721683452750136E-2</v>
      </c>
      <c r="Z308">
        <f t="shared" si="53"/>
        <v>5.5977349389820224E-3</v>
      </c>
      <c r="AA308">
        <f t="shared" si="54"/>
        <v>3.7620402937364491E-3</v>
      </c>
      <c r="AB308">
        <f t="shared" si="55"/>
        <v>-4.6678134590269604E-3</v>
      </c>
    </row>
    <row r="309" spans="1:28">
      <c r="A309" s="71">
        <v>45009</v>
      </c>
      <c r="B309">
        <v>11823.959961</v>
      </c>
      <c r="C309" s="105">
        <v>159.60256999999999</v>
      </c>
      <c r="D309" s="105">
        <v>98.129997000000003</v>
      </c>
      <c r="E309" s="105">
        <v>13.72</v>
      </c>
      <c r="F309" s="105">
        <v>4.45</v>
      </c>
      <c r="G309" s="105">
        <v>19.48</v>
      </c>
      <c r="H309">
        <v>9.23</v>
      </c>
      <c r="I309">
        <v>267.71670499999999</v>
      </c>
      <c r="J309">
        <v>278.800659</v>
      </c>
      <c r="K309">
        <v>190.41000399999999</v>
      </c>
      <c r="L309">
        <v>305.13714599999997</v>
      </c>
      <c r="M309">
        <v>26.988482999999999</v>
      </c>
      <c r="P309" s="71">
        <v>45009</v>
      </c>
      <c r="Q309">
        <f t="shared" si="45"/>
        <v>3.1015803983307027E-3</v>
      </c>
      <c r="R309">
        <f t="shared" si="45"/>
        <v>8.3055430963665348E-3</v>
      </c>
      <c r="S309">
        <f t="shared" si="46"/>
        <v>-5.8758181124081797E-3</v>
      </c>
      <c r="T309">
        <f t="shared" si="47"/>
        <v>6.6030814380043917E-3</v>
      </c>
      <c r="U309">
        <f t="shared" si="48"/>
        <v>-4.710920770877939E-2</v>
      </c>
      <c r="V309">
        <f t="shared" si="49"/>
        <v>-1.0256410256410037E-3</v>
      </c>
      <c r="W309">
        <f t="shared" si="50"/>
        <v>1.0845986984815387E-3</v>
      </c>
      <c r="X309">
        <f t="shared" si="51"/>
        <v>-1.5152049398274022E-2</v>
      </c>
      <c r="Y309">
        <f t="shared" si="52"/>
        <v>1.0480491870295903E-2</v>
      </c>
      <c r="Z309">
        <f t="shared" si="53"/>
        <v>-9.4162781738826948E-3</v>
      </c>
      <c r="AA309">
        <f t="shared" si="54"/>
        <v>-7.2416015950082973E-3</v>
      </c>
      <c r="AB309">
        <f t="shared" si="55"/>
        <v>0</v>
      </c>
    </row>
    <row r="310" spans="1:28">
      <c r="A310" s="71">
        <v>45012</v>
      </c>
      <c r="B310">
        <v>11768.839844</v>
      </c>
      <c r="C310" s="105">
        <v>157.640533</v>
      </c>
      <c r="D310" s="105">
        <v>98.040001000000004</v>
      </c>
      <c r="E310" s="105">
        <v>13.94</v>
      </c>
      <c r="F310" s="105">
        <v>4.33</v>
      </c>
      <c r="G310" s="105">
        <v>19.25</v>
      </c>
      <c r="H310">
        <v>8.7899999999999991</v>
      </c>
      <c r="I310">
        <v>265.23739599999999</v>
      </c>
      <c r="J310">
        <v>274.63708500000001</v>
      </c>
      <c r="K310">
        <v>191.80999800000001</v>
      </c>
      <c r="L310">
        <v>310.95538299999998</v>
      </c>
      <c r="M310">
        <v>27.153997</v>
      </c>
      <c r="P310" s="71">
        <v>45012</v>
      </c>
      <c r="Q310">
        <f t="shared" si="45"/>
        <v>-4.6617306876721408E-3</v>
      </c>
      <c r="R310">
        <f t="shared" si="45"/>
        <v>-1.2293266956791367E-2</v>
      </c>
      <c r="S310">
        <f t="shared" si="46"/>
        <v>-9.1710998421817228E-4</v>
      </c>
      <c r="T310">
        <f t="shared" si="47"/>
        <v>1.6034985422740441E-2</v>
      </c>
      <c r="U310">
        <f t="shared" si="48"/>
        <v>-2.6966292134831482E-2</v>
      </c>
      <c r="V310">
        <f t="shared" si="49"/>
        <v>-1.1806981519507209E-2</v>
      </c>
      <c r="W310">
        <f t="shared" si="50"/>
        <v>-4.7670639219935133E-2</v>
      </c>
      <c r="X310">
        <f t="shared" si="51"/>
        <v>-9.2609424578118903E-3</v>
      </c>
      <c r="Y310">
        <f t="shared" si="52"/>
        <v>-1.4933874313403194E-2</v>
      </c>
      <c r="Z310">
        <f t="shared" si="53"/>
        <v>7.3525233474603623E-3</v>
      </c>
      <c r="AA310">
        <f t="shared" si="54"/>
        <v>1.9067612961156853E-2</v>
      </c>
      <c r="AB310">
        <f t="shared" si="55"/>
        <v>6.1327641127514182E-3</v>
      </c>
    </row>
    <row r="311" spans="1:28">
      <c r="A311" s="71">
        <v>45013</v>
      </c>
      <c r="B311">
        <v>11716.080078000001</v>
      </c>
      <c r="C311" s="105">
        <v>157.01307700000001</v>
      </c>
      <c r="D311" s="105">
        <v>97.239998</v>
      </c>
      <c r="E311" s="105">
        <v>13.98</v>
      </c>
      <c r="F311" s="105">
        <v>4.2699999999999996</v>
      </c>
      <c r="G311" s="105">
        <v>19.540001</v>
      </c>
      <c r="H311">
        <v>9.33</v>
      </c>
      <c r="I311">
        <v>264.02771000000001</v>
      </c>
      <c r="J311">
        <v>273.49435399999999</v>
      </c>
      <c r="K311">
        <v>189.19000199999999</v>
      </c>
      <c r="L311">
        <v>310.86752300000001</v>
      </c>
      <c r="M311">
        <v>26.900857999999999</v>
      </c>
      <c r="P311" s="71">
        <v>45013</v>
      </c>
      <c r="Q311">
        <f t="shared" si="45"/>
        <v>-4.4830048415432592E-3</v>
      </c>
      <c r="R311">
        <f t="shared" si="45"/>
        <v>-3.9802961082350255E-3</v>
      </c>
      <c r="S311">
        <f t="shared" si="46"/>
        <v>-8.1599652370464969E-3</v>
      </c>
      <c r="T311">
        <f t="shared" si="47"/>
        <v>2.86944045911054E-3</v>
      </c>
      <c r="U311">
        <f t="shared" si="48"/>
        <v>-1.3856812933025519E-2</v>
      </c>
      <c r="V311">
        <f t="shared" si="49"/>
        <v>1.5064987012987021E-2</v>
      </c>
      <c r="W311">
        <f t="shared" si="50"/>
        <v>6.1433447098976218E-2</v>
      </c>
      <c r="X311">
        <f t="shared" si="51"/>
        <v>-4.5607671400905193E-3</v>
      </c>
      <c r="Y311">
        <f t="shared" si="52"/>
        <v>-4.1608765254700624E-3</v>
      </c>
      <c r="Z311">
        <f t="shared" si="53"/>
        <v>-1.3659329687287806E-2</v>
      </c>
      <c r="AA311">
        <f t="shared" si="54"/>
        <v>-2.825485738575487E-4</v>
      </c>
      <c r="AB311">
        <f t="shared" si="55"/>
        <v>-9.3223476455418664E-3</v>
      </c>
    </row>
    <row r="312" spans="1:28">
      <c r="A312" s="71">
        <v>45014</v>
      </c>
      <c r="B312">
        <v>11926.240234000001</v>
      </c>
      <c r="C312" s="105">
        <v>160.120499</v>
      </c>
      <c r="D312" s="105">
        <v>100.25</v>
      </c>
      <c r="E312" s="105">
        <v>14.35</v>
      </c>
      <c r="F312" s="105">
        <v>4.58</v>
      </c>
      <c r="G312" s="105">
        <v>20.34</v>
      </c>
      <c r="H312">
        <v>9.89</v>
      </c>
      <c r="I312">
        <v>269.766144</v>
      </c>
      <c r="J312">
        <v>278.74102800000003</v>
      </c>
      <c r="K312">
        <v>193.88000500000001</v>
      </c>
      <c r="L312">
        <v>313.093323</v>
      </c>
      <c r="M312">
        <v>27.562912000000001</v>
      </c>
      <c r="P312" s="71">
        <v>45014</v>
      </c>
      <c r="Q312">
        <f t="shared" si="45"/>
        <v>1.7937753463688803E-2</v>
      </c>
      <c r="R312">
        <f t="shared" si="45"/>
        <v>1.9790848376278782E-2</v>
      </c>
      <c r="S312">
        <f t="shared" si="46"/>
        <v>3.0954360982195825E-2</v>
      </c>
      <c r="T312">
        <f t="shared" si="47"/>
        <v>2.6466380543633705E-2</v>
      </c>
      <c r="U312">
        <f t="shared" si="48"/>
        <v>7.2599531615925181E-2</v>
      </c>
      <c r="V312">
        <f t="shared" si="49"/>
        <v>4.0941604864810383E-2</v>
      </c>
      <c r="W312">
        <f t="shared" si="50"/>
        <v>6.0021436227224063E-2</v>
      </c>
      <c r="X312">
        <f t="shared" si="51"/>
        <v>2.1734211155336625E-2</v>
      </c>
      <c r="Y312">
        <f t="shared" si="52"/>
        <v>1.9183847575881006E-2</v>
      </c>
      <c r="Z312">
        <f t="shared" si="53"/>
        <v>2.4789909352609545E-2</v>
      </c>
      <c r="AA312">
        <f t="shared" si="54"/>
        <v>7.1599631203674895E-3</v>
      </c>
      <c r="AB312">
        <f t="shared" si="55"/>
        <v>2.461088787576966E-2</v>
      </c>
    </row>
    <row r="313" spans="1:28">
      <c r="A313" s="71">
        <v>45015</v>
      </c>
      <c r="B313">
        <v>12013.469727</v>
      </c>
      <c r="C313" s="105">
        <v>161.70405600000001</v>
      </c>
      <c r="D313" s="105">
        <v>102</v>
      </c>
      <c r="E313" s="105">
        <v>14.47</v>
      </c>
      <c r="F313" s="105">
        <v>4.6500000000000004</v>
      </c>
      <c r="G313" s="105">
        <v>20.149999999999999</v>
      </c>
      <c r="H313">
        <v>10.16</v>
      </c>
      <c r="I313">
        <v>273.75503500000002</v>
      </c>
      <c r="J313">
        <v>282.25869799999998</v>
      </c>
      <c r="K313">
        <v>195.279999</v>
      </c>
      <c r="L313">
        <v>313.50335699999999</v>
      </c>
      <c r="M313">
        <v>28.137343999999999</v>
      </c>
      <c r="P313" s="71">
        <v>45015</v>
      </c>
      <c r="Q313">
        <f t="shared" si="45"/>
        <v>7.3140814949643673E-3</v>
      </c>
      <c r="R313">
        <f t="shared" si="45"/>
        <v>9.8897830689374331E-3</v>
      </c>
      <c r="S313">
        <f t="shared" si="46"/>
        <v>1.7456359102244388E-2</v>
      </c>
      <c r="T313">
        <f t="shared" si="47"/>
        <v>8.3623693379791635E-3</v>
      </c>
      <c r="U313">
        <f t="shared" si="48"/>
        <v>1.5283842794759887E-2</v>
      </c>
      <c r="V313">
        <f t="shared" si="49"/>
        <v>-9.3411996066863952E-3</v>
      </c>
      <c r="W313">
        <f t="shared" si="50"/>
        <v>2.7300303336703698E-2</v>
      </c>
      <c r="X313">
        <f t="shared" si="51"/>
        <v>1.4786477431356337E-2</v>
      </c>
      <c r="Y313">
        <f t="shared" si="52"/>
        <v>1.2619850135588768E-2</v>
      </c>
      <c r="Z313">
        <f t="shared" si="53"/>
        <v>7.2209302862355114E-3</v>
      </c>
      <c r="AA313">
        <f t="shared" si="54"/>
        <v>1.3096223070844472E-3</v>
      </c>
      <c r="AB313">
        <f t="shared" si="55"/>
        <v>2.0840758770335952E-2</v>
      </c>
    </row>
    <row r="314" spans="1:28">
      <c r="A314" s="71">
        <v>45016</v>
      </c>
      <c r="B314">
        <v>12221.910156</v>
      </c>
      <c r="C314" s="105">
        <v>164.23379499999999</v>
      </c>
      <c r="D314" s="105">
        <v>103.290001</v>
      </c>
      <c r="E314" s="105">
        <v>14.75</v>
      </c>
      <c r="F314" s="105">
        <v>4.91</v>
      </c>
      <c r="G314" s="105">
        <v>20.27</v>
      </c>
      <c r="H314">
        <v>10.15</v>
      </c>
      <c r="I314">
        <v>277.693939</v>
      </c>
      <c r="J314">
        <v>286.48187300000001</v>
      </c>
      <c r="K314">
        <v>207.46000699999999</v>
      </c>
      <c r="L314">
        <v>319.33136000000002</v>
      </c>
      <c r="M314">
        <v>28.575468000000001</v>
      </c>
      <c r="P314" s="71">
        <v>45016</v>
      </c>
      <c r="Q314">
        <f t="shared" si="45"/>
        <v>1.7350560140967027E-2</v>
      </c>
      <c r="R314">
        <f t="shared" si="45"/>
        <v>1.5644251990809543E-2</v>
      </c>
      <c r="S314">
        <f t="shared" si="46"/>
        <v>1.2647068627451017E-2</v>
      </c>
      <c r="T314">
        <f t="shared" si="47"/>
        <v>1.9350380096751857E-2</v>
      </c>
      <c r="U314">
        <f t="shared" si="48"/>
        <v>5.5913978494623609E-2</v>
      </c>
      <c r="V314">
        <f t="shared" si="49"/>
        <v>5.9553349875931015E-3</v>
      </c>
      <c r="W314">
        <f t="shared" si="50"/>
        <v>-9.8425196850391596E-4</v>
      </c>
      <c r="X314">
        <f t="shared" si="51"/>
        <v>1.4388425769045596E-2</v>
      </c>
      <c r="Y314">
        <f t="shared" si="52"/>
        <v>1.4962072134266086E-2</v>
      </c>
      <c r="Z314">
        <f t="shared" si="53"/>
        <v>6.2372019983469924E-2</v>
      </c>
      <c r="AA314">
        <f t="shared" si="54"/>
        <v>1.8589922148744404E-2</v>
      </c>
      <c r="AB314">
        <f t="shared" si="55"/>
        <v>1.5570908185221817E-2</v>
      </c>
    </row>
    <row r="315" spans="1:28">
      <c r="A315" s="71">
        <v>45019</v>
      </c>
      <c r="B315">
        <v>12189.450194999999</v>
      </c>
      <c r="C315" s="105">
        <v>165.498672</v>
      </c>
      <c r="D315" s="105">
        <v>102.410004</v>
      </c>
      <c r="E315" s="105">
        <v>14.42</v>
      </c>
      <c r="F315" s="105">
        <v>4.66</v>
      </c>
      <c r="G315" s="105">
        <v>19.98</v>
      </c>
      <c r="H315">
        <v>9.9700000000000006</v>
      </c>
      <c r="I315">
        <v>279.57342499999999</v>
      </c>
      <c r="J315">
        <v>285.41867100000002</v>
      </c>
      <c r="K315">
        <v>194.770004</v>
      </c>
      <c r="L315">
        <v>318.755402</v>
      </c>
      <c r="M315">
        <v>29.101215</v>
      </c>
      <c r="P315" s="71">
        <v>45019</v>
      </c>
      <c r="Q315">
        <f t="shared" si="45"/>
        <v>-2.6558828027438233E-3</v>
      </c>
      <c r="R315">
        <f t="shared" si="45"/>
        <v>7.7016852712927493E-3</v>
      </c>
      <c r="S315">
        <f t="shared" si="46"/>
        <v>-8.5196726835156389E-3</v>
      </c>
      <c r="T315">
        <f t="shared" si="47"/>
        <v>-2.2372881355932208E-2</v>
      </c>
      <c r="U315">
        <f t="shared" si="48"/>
        <v>-5.091649694501018E-2</v>
      </c>
      <c r="V315">
        <f t="shared" si="49"/>
        <v>-1.4306857424765621E-2</v>
      </c>
      <c r="W315">
        <f t="shared" si="50"/>
        <v>-1.7733990147783221E-2</v>
      </c>
      <c r="X315">
        <f t="shared" si="51"/>
        <v>6.768192373114725E-3</v>
      </c>
      <c r="Y315">
        <f t="shared" si="52"/>
        <v>-3.7112365570159118E-3</v>
      </c>
      <c r="Z315">
        <f t="shared" si="53"/>
        <v>-6.1168430404998447E-2</v>
      </c>
      <c r="AA315">
        <f t="shared" si="54"/>
        <v>-1.8036374504527652E-3</v>
      </c>
      <c r="AB315">
        <f t="shared" si="55"/>
        <v>1.8398543813875561E-2</v>
      </c>
    </row>
    <row r="316" spans="1:28">
      <c r="A316" s="71">
        <v>45020</v>
      </c>
      <c r="B316">
        <v>12126.330078000001</v>
      </c>
      <c r="C316" s="105">
        <v>164.960846</v>
      </c>
      <c r="D316" s="105">
        <v>103.949997</v>
      </c>
      <c r="E316" s="105">
        <v>14.16</v>
      </c>
      <c r="F316" s="105">
        <v>4.6900000000000004</v>
      </c>
      <c r="G316" s="105">
        <v>20.940000999999999</v>
      </c>
      <c r="H316">
        <v>9.85</v>
      </c>
      <c r="I316">
        <v>274.45483400000001</v>
      </c>
      <c r="J316">
        <v>285.36892699999999</v>
      </c>
      <c r="K316">
        <v>192.58000200000001</v>
      </c>
      <c r="L316">
        <v>314.97744799999998</v>
      </c>
      <c r="M316">
        <v>28.770188999999998</v>
      </c>
      <c r="P316" s="71">
        <v>45020</v>
      </c>
      <c r="Q316">
        <f t="shared" si="45"/>
        <v>-5.1782579189576464E-3</v>
      </c>
      <c r="R316">
        <f t="shared" si="45"/>
        <v>-3.249730003875774E-3</v>
      </c>
      <c r="S316">
        <f t="shared" si="46"/>
        <v>1.5037525044916466E-2</v>
      </c>
      <c r="T316">
        <f t="shared" si="47"/>
        <v>-1.8030513176144229E-2</v>
      </c>
      <c r="U316">
        <f t="shared" si="48"/>
        <v>6.4377682403434005E-3</v>
      </c>
      <c r="V316">
        <f t="shared" si="49"/>
        <v>4.8048098098098013E-2</v>
      </c>
      <c r="W316">
        <f t="shared" si="50"/>
        <v>-1.2036108324975025E-2</v>
      </c>
      <c r="X316">
        <f t="shared" si="51"/>
        <v>-1.8308574929823823E-2</v>
      </c>
      <c r="Y316">
        <f t="shared" si="52"/>
        <v>-1.7428432353688741E-4</v>
      </c>
      <c r="Z316">
        <f t="shared" si="53"/>
        <v>-1.1244041459279288E-2</v>
      </c>
      <c r="AA316">
        <f t="shared" si="54"/>
        <v>-1.1852203841238815E-2</v>
      </c>
      <c r="AB316">
        <f t="shared" si="55"/>
        <v>-1.1374988982418822E-2</v>
      </c>
    </row>
    <row r="317" spans="1:28">
      <c r="A317" s="71">
        <v>45021</v>
      </c>
      <c r="B317">
        <v>11996.860352</v>
      </c>
      <c r="C317" s="105">
        <v>163.098389</v>
      </c>
      <c r="D317" s="105">
        <v>101.099998</v>
      </c>
      <c r="E317" s="105">
        <v>13.89</v>
      </c>
      <c r="F317" s="105">
        <v>4.3600000000000003</v>
      </c>
      <c r="G317" s="105">
        <v>18.48</v>
      </c>
      <c r="H317">
        <v>9.66</v>
      </c>
      <c r="I317">
        <v>268.73642000000001</v>
      </c>
      <c r="J317">
        <v>282.54684400000002</v>
      </c>
      <c r="K317">
        <v>185.520004</v>
      </c>
      <c r="L317">
        <v>313.88406400000002</v>
      </c>
      <c r="M317">
        <v>28.633886</v>
      </c>
      <c r="P317" s="71">
        <v>45021</v>
      </c>
      <c r="Q317">
        <f t="shared" si="45"/>
        <v>-1.0676744337917168E-2</v>
      </c>
      <c r="R317">
        <f t="shared" si="45"/>
        <v>-1.1290297335162831E-2</v>
      </c>
      <c r="S317">
        <f t="shared" si="46"/>
        <v>-2.7417018588273716E-2</v>
      </c>
      <c r="T317">
        <f t="shared" si="47"/>
        <v>-1.9067796610169462E-2</v>
      </c>
      <c r="U317">
        <f t="shared" si="48"/>
        <v>-7.0362473347547985E-2</v>
      </c>
      <c r="V317">
        <f t="shared" si="49"/>
        <v>-0.11747855217389906</v>
      </c>
      <c r="W317">
        <f t="shared" si="50"/>
        <v>-1.9289340101522792E-2</v>
      </c>
      <c r="X317">
        <f t="shared" si="51"/>
        <v>-2.0835537551508368E-2</v>
      </c>
      <c r="Y317">
        <f t="shared" si="52"/>
        <v>-9.8892441782912257E-3</v>
      </c>
      <c r="Z317">
        <f t="shared" si="53"/>
        <v>-3.6660078547511944E-2</v>
      </c>
      <c r="AA317">
        <f t="shared" si="54"/>
        <v>-3.4713088411331525E-3</v>
      </c>
      <c r="AB317">
        <f t="shared" si="55"/>
        <v>-4.7376470137195856E-3</v>
      </c>
    </row>
    <row r="318" spans="1:28">
      <c r="A318" s="71">
        <v>45022</v>
      </c>
      <c r="B318">
        <v>12087.959961</v>
      </c>
      <c r="C318" s="105">
        <v>163.994766</v>
      </c>
      <c r="D318" s="105">
        <v>102.05999799999999</v>
      </c>
      <c r="E318" s="105">
        <v>14.01</v>
      </c>
      <c r="F318" s="105">
        <v>4.46</v>
      </c>
      <c r="G318" s="105">
        <v>18.91</v>
      </c>
      <c r="H318">
        <v>9.73</v>
      </c>
      <c r="I318">
        <v>270.29595899999998</v>
      </c>
      <c r="J318">
        <v>289.76110799999998</v>
      </c>
      <c r="K318">
        <v>185.05999800000001</v>
      </c>
      <c r="L318">
        <v>314.73339800000002</v>
      </c>
      <c r="M318">
        <v>28.517054000000002</v>
      </c>
      <c r="P318" s="71">
        <v>45022</v>
      </c>
      <c r="Q318">
        <f t="shared" si="45"/>
        <v>7.5936208580450418E-3</v>
      </c>
      <c r="R318">
        <f t="shared" si="45"/>
        <v>5.4959279824646282E-3</v>
      </c>
      <c r="S318">
        <f t="shared" si="46"/>
        <v>9.4955491492689625E-3</v>
      </c>
      <c r="T318">
        <f t="shared" si="47"/>
        <v>8.63930885529152E-3</v>
      </c>
      <c r="U318">
        <f t="shared" si="48"/>
        <v>2.2935779816513679E-2</v>
      </c>
      <c r="V318">
        <f t="shared" si="49"/>
        <v>2.3268398268398254E-2</v>
      </c>
      <c r="W318">
        <f t="shared" si="50"/>
        <v>7.2463768115942325E-3</v>
      </c>
      <c r="X318">
        <f t="shared" si="51"/>
        <v>5.8032290524669952E-3</v>
      </c>
      <c r="Y318">
        <f t="shared" si="52"/>
        <v>2.5532983833292992E-2</v>
      </c>
      <c r="Z318">
        <f t="shared" si="53"/>
        <v>-2.4795493212688416E-3</v>
      </c>
      <c r="AA318">
        <f t="shared" si="54"/>
        <v>2.7058844248938961E-3</v>
      </c>
      <c r="AB318">
        <f t="shared" si="55"/>
        <v>-4.0802006405976018E-3</v>
      </c>
    </row>
    <row r="319" spans="1:28">
      <c r="A319" s="71">
        <v>45026</v>
      </c>
      <c r="B319">
        <v>12084.360352</v>
      </c>
      <c r="C319" s="105">
        <v>161.375381</v>
      </c>
      <c r="D319" s="105">
        <v>102.16999800000001</v>
      </c>
      <c r="E319" s="105">
        <v>14.15</v>
      </c>
      <c r="F319" s="105">
        <v>4.5199999999999996</v>
      </c>
      <c r="G319" s="105">
        <v>19.18</v>
      </c>
      <c r="H319">
        <v>9.8699999999999992</v>
      </c>
      <c r="I319">
        <v>275.71450800000002</v>
      </c>
      <c r="J319">
        <v>287.56503300000003</v>
      </c>
      <c r="K319">
        <v>184.509995</v>
      </c>
      <c r="L319">
        <v>317.232483</v>
      </c>
      <c r="M319">
        <v>28.955176999999999</v>
      </c>
      <c r="P319" s="71">
        <v>45026</v>
      </c>
      <c r="Q319">
        <f t="shared" si="45"/>
        <v>-2.9778465610528029E-4</v>
      </c>
      <c r="R319">
        <f t="shared" si="45"/>
        <v>-1.5972369508426836E-2</v>
      </c>
      <c r="S319">
        <f t="shared" si="46"/>
        <v>1.0777973952146623E-3</v>
      </c>
      <c r="T319">
        <f t="shared" si="47"/>
        <v>9.9928622412562857E-3</v>
      </c>
      <c r="U319">
        <f t="shared" si="48"/>
        <v>1.345291479820619E-2</v>
      </c>
      <c r="V319">
        <f t="shared" si="49"/>
        <v>1.4278159703860368E-2</v>
      </c>
      <c r="W319">
        <f t="shared" si="50"/>
        <v>1.4388489208632969E-2</v>
      </c>
      <c r="X319">
        <f t="shared" si="51"/>
        <v>2.004672589278348E-2</v>
      </c>
      <c r="Y319">
        <f t="shared" si="52"/>
        <v>-7.5789156631743378E-3</v>
      </c>
      <c r="Z319">
        <f t="shared" si="53"/>
        <v>-2.9720253212150351E-3</v>
      </c>
      <c r="AA319">
        <f t="shared" si="54"/>
        <v>7.9403235115199922E-3</v>
      </c>
      <c r="AB319">
        <f t="shared" si="55"/>
        <v>1.5363543513295495E-2</v>
      </c>
    </row>
    <row r="320" spans="1:28">
      <c r="A320" s="71">
        <v>45027</v>
      </c>
      <c r="B320">
        <v>12031.879883</v>
      </c>
      <c r="C320" s="105">
        <v>160.15036000000001</v>
      </c>
      <c r="D320" s="105">
        <v>99.919998000000007</v>
      </c>
      <c r="E320" s="105">
        <v>14.32</v>
      </c>
      <c r="F320" s="105">
        <v>4.66</v>
      </c>
      <c r="G320" s="105">
        <v>18.920000000000002</v>
      </c>
      <c r="H320">
        <v>10.039999999999999</v>
      </c>
      <c r="I320">
        <v>271.61563100000001</v>
      </c>
      <c r="J320">
        <v>281.04638699999998</v>
      </c>
      <c r="K320">
        <v>186.78999300000001</v>
      </c>
      <c r="L320">
        <v>319.58517499999999</v>
      </c>
      <c r="M320">
        <v>29.149899000000001</v>
      </c>
      <c r="P320" s="71">
        <v>45027</v>
      </c>
      <c r="Q320">
        <f t="shared" si="45"/>
        <v>-4.342842109248621E-3</v>
      </c>
      <c r="R320">
        <f t="shared" si="45"/>
        <v>-7.5911269266034954E-3</v>
      </c>
      <c r="S320">
        <f t="shared" si="46"/>
        <v>-2.2022120427172758E-2</v>
      </c>
      <c r="T320">
        <f t="shared" si="47"/>
        <v>1.2014134275618369E-2</v>
      </c>
      <c r="U320">
        <f t="shared" si="48"/>
        <v>3.0973451327433756E-2</v>
      </c>
      <c r="V320">
        <f t="shared" si="49"/>
        <v>-1.3555787278414912E-2</v>
      </c>
      <c r="W320">
        <f t="shared" si="50"/>
        <v>1.7223910840932111E-2</v>
      </c>
      <c r="X320">
        <f t="shared" si="51"/>
        <v>-1.4866381278710279E-2</v>
      </c>
      <c r="Y320">
        <f t="shared" si="52"/>
        <v>-2.2668423667491056E-2</v>
      </c>
      <c r="Z320">
        <f t="shared" si="53"/>
        <v>1.2357043313561447E-2</v>
      </c>
      <c r="AA320">
        <f t="shared" si="54"/>
        <v>7.4163023210961354E-3</v>
      </c>
      <c r="AB320">
        <f t="shared" si="55"/>
        <v>6.7249459397192525E-3</v>
      </c>
    </row>
    <row r="321" spans="1:28">
      <c r="A321" s="71">
        <v>45028</v>
      </c>
      <c r="B321">
        <v>11929.339844</v>
      </c>
      <c r="C321" s="105">
        <v>159.45318599999999</v>
      </c>
      <c r="D321" s="105">
        <v>97.830001999999993</v>
      </c>
      <c r="E321" s="105">
        <v>13</v>
      </c>
      <c r="F321" s="105">
        <v>4.53</v>
      </c>
      <c r="G321" s="105">
        <v>18.200001</v>
      </c>
      <c r="H321">
        <v>9.6199999999999992</v>
      </c>
      <c r="I321">
        <v>264.87750199999999</v>
      </c>
      <c r="J321">
        <v>281.70224000000002</v>
      </c>
      <c r="K321">
        <v>180.53999300000001</v>
      </c>
      <c r="L321">
        <v>322.386932</v>
      </c>
      <c r="M321">
        <v>28.877286999999999</v>
      </c>
      <c r="P321" s="71">
        <v>45028</v>
      </c>
      <c r="Q321">
        <f t="shared" si="45"/>
        <v>-8.5223622573625986E-3</v>
      </c>
      <c r="R321">
        <f t="shared" si="45"/>
        <v>-4.3532465365673746E-3</v>
      </c>
      <c r="S321">
        <f t="shared" si="46"/>
        <v>-2.0916693773352691E-2</v>
      </c>
      <c r="T321">
        <f t="shared" si="47"/>
        <v>-9.2178770949720684E-2</v>
      </c>
      <c r="U321">
        <f t="shared" si="48"/>
        <v>-2.7896995708154484E-2</v>
      </c>
      <c r="V321">
        <f t="shared" si="49"/>
        <v>-3.8054915433403877E-2</v>
      </c>
      <c r="W321">
        <f t="shared" si="50"/>
        <v>-4.1832669322709161E-2</v>
      </c>
      <c r="X321">
        <f t="shared" si="51"/>
        <v>-2.4807589221549679E-2</v>
      </c>
      <c r="Y321">
        <f t="shared" si="52"/>
        <v>2.3336112127285095E-3</v>
      </c>
      <c r="Z321">
        <f t="shared" si="53"/>
        <v>-3.3460036587720197E-2</v>
      </c>
      <c r="AA321">
        <f t="shared" si="54"/>
        <v>8.7668553461530529E-3</v>
      </c>
      <c r="AB321">
        <f t="shared" si="55"/>
        <v>-9.3520735697918637E-3</v>
      </c>
    </row>
    <row r="322" spans="1:28">
      <c r="A322" s="71">
        <v>45029</v>
      </c>
      <c r="B322">
        <v>12166.269531</v>
      </c>
      <c r="C322" s="105">
        <v>164.89111299999999</v>
      </c>
      <c r="D322" s="105">
        <v>102.400002</v>
      </c>
      <c r="E322" s="105">
        <v>12.95</v>
      </c>
      <c r="F322" s="105">
        <v>4.51</v>
      </c>
      <c r="G322" s="105">
        <v>18.399999999999999</v>
      </c>
      <c r="H322">
        <v>9.77</v>
      </c>
      <c r="I322">
        <v>264.55758700000001</v>
      </c>
      <c r="J322">
        <v>288.01217700000001</v>
      </c>
      <c r="K322">
        <v>185.89999399999999</v>
      </c>
      <c r="L322">
        <v>324.23202500000002</v>
      </c>
      <c r="M322">
        <v>29.110952000000001</v>
      </c>
      <c r="P322" s="71">
        <v>45029</v>
      </c>
      <c r="Q322">
        <f t="shared" si="45"/>
        <v>1.9861089557203483E-2</v>
      </c>
      <c r="R322">
        <f t="shared" si="45"/>
        <v>3.4103595772617568E-2</v>
      </c>
      <c r="S322">
        <f t="shared" si="46"/>
        <v>4.671368605307815E-2</v>
      </c>
      <c r="T322">
        <f t="shared" si="47"/>
        <v>-3.846153846153901E-3</v>
      </c>
      <c r="U322">
        <f t="shared" si="48"/>
        <v>-4.4150110375276953E-3</v>
      </c>
      <c r="V322">
        <f t="shared" si="49"/>
        <v>1.0988955440167187E-2</v>
      </c>
      <c r="W322">
        <f t="shared" si="50"/>
        <v>1.5592515592515632E-2</v>
      </c>
      <c r="X322">
        <f t="shared" si="51"/>
        <v>-1.2077847215577425E-3</v>
      </c>
      <c r="Y322">
        <f t="shared" si="52"/>
        <v>2.23993142546541E-2</v>
      </c>
      <c r="Z322">
        <f t="shared" si="53"/>
        <v>2.9688718332895818E-2</v>
      </c>
      <c r="AA322">
        <f t="shared" si="54"/>
        <v>5.7232251585185839E-3</v>
      </c>
      <c r="AB322">
        <f t="shared" si="55"/>
        <v>8.0916534853153633E-3</v>
      </c>
    </row>
    <row r="323" spans="1:28">
      <c r="A323" s="71">
        <v>45030</v>
      </c>
      <c r="B323">
        <v>12123.469727</v>
      </c>
      <c r="C323" s="105">
        <v>164.542542</v>
      </c>
      <c r="D323" s="105">
        <v>102.510002</v>
      </c>
      <c r="E323" s="105">
        <v>12.79</v>
      </c>
      <c r="F323" s="105">
        <v>4.43</v>
      </c>
      <c r="G323" s="105">
        <v>18.969999000000001</v>
      </c>
      <c r="H323">
        <v>9.6</v>
      </c>
      <c r="I323">
        <v>267.50674400000003</v>
      </c>
      <c r="J323">
        <v>284.33551</v>
      </c>
      <c r="K323">
        <v>185</v>
      </c>
      <c r="L323">
        <v>328.90808099999998</v>
      </c>
      <c r="M323">
        <v>29.033066000000002</v>
      </c>
      <c r="P323" s="71">
        <v>45030</v>
      </c>
      <c r="Q323">
        <f t="shared" si="45"/>
        <v>-3.517906938601443E-3</v>
      </c>
      <c r="R323">
        <f t="shared" si="45"/>
        <v>-2.1139465533232993E-3</v>
      </c>
      <c r="S323">
        <f t="shared" si="46"/>
        <v>1.07421872901916E-3</v>
      </c>
      <c r="T323">
        <f t="shared" si="47"/>
        <v>-1.2355212355212367E-2</v>
      </c>
      <c r="U323">
        <f t="shared" si="48"/>
        <v>-1.7738359201773853E-2</v>
      </c>
      <c r="V323">
        <f t="shared" si="49"/>
        <v>3.0978206521739285E-2</v>
      </c>
      <c r="W323">
        <f t="shared" si="50"/>
        <v>-1.7400204708290679E-2</v>
      </c>
      <c r="X323">
        <f t="shared" si="51"/>
        <v>1.1147504909772305E-2</v>
      </c>
      <c r="Y323">
        <f t="shared" si="52"/>
        <v>-1.2765665112833091E-2</v>
      </c>
      <c r="Z323">
        <f t="shared" si="53"/>
        <v>-4.8412804144576382E-3</v>
      </c>
      <c r="AA323">
        <f t="shared" si="54"/>
        <v>1.4421943668272619E-2</v>
      </c>
      <c r="AB323">
        <f t="shared" si="55"/>
        <v>-2.6754879057201376E-3</v>
      </c>
    </row>
    <row r="324" spans="1:28">
      <c r="A324" s="71">
        <v>45033</v>
      </c>
      <c r="B324">
        <v>12157.719727</v>
      </c>
      <c r="C324" s="105">
        <v>164.562454</v>
      </c>
      <c r="D324" s="105">
        <v>102.739998</v>
      </c>
      <c r="E324" s="105">
        <v>13.1</v>
      </c>
      <c r="F324" s="105">
        <v>4.4800000000000004</v>
      </c>
      <c r="G324" s="105">
        <v>19.540001</v>
      </c>
      <c r="H324">
        <v>9.75</v>
      </c>
      <c r="I324">
        <v>269.94607500000001</v>
      </c>
      <c r="J324">
        <v>286.97872899999999</v>
      </c>
      <c r="K324">
        <v>187.03999300000001</v>
      </c>
      <c r="L324">
        <v>331.60247800000002</v>
      </c>
      <c r="M324">
        <v>30.113772999999998</v>
      </c>
      <c r="P324" s="71">
        <v>45033</v>
      </c>
      <c r="Q324">
        <f t="shared" ref="Q324:R387" si="56">(B324-B323)/B323</f>
        <v>2.8250988183459009E-3</v>
      </c>
      <c r="R324">
        <f t="shared" si="56"/>
        <v>1.2101429671607381E-4</v>
      </c>
      <c r="S324">
        <f t="shared" ref="S324:S387" si="57">(D324-D323)/D323</f>
        <v>2.2436444787114515E-3</v>
      </c>
      <c r="T324">
        <f t="shared" ref="T324:T387" si="58">(E324-E323)/E323</f>
        <v>2.4237685691946873E-2</v>
      </c>
      <c r="U324">
        <f t="shared" ref="U324:U387" si="59">(F324-F323)/F323</f>
        <v>1.1286681715575782E-2</v>
      </c>
      <c r="V324">
        <f t="shared" ref="V324:V387" si="60">(G324-G323)/G323</f>
        <v>3.0047550345152826E-2</v>
      </c>
      <c r="W324">
        <f t="shared" ref="W324:W387" si="61">(H324-H323)/H323</f>
        <v>1.5625000000000038E-2</v>
      </c>
      <c r="X324">
        <f t="shared" ref="X324:X387" si="62">(I324-I323)/I323</f>
        <v>9.118764497391442E-3</v>
      </c>
      <c r="Y324">
        <f t="shared" ref="Y324:Y387" si="63">(J324-J323)/J323</f>
        <v>9.2961269593094011E-3</v>
      </c>
      <c r="Z324">
        <f t="shared" ref="Z324:Z387" si="64">(K324-K323)/K323</f>
        <v>1.1026989189189242E-2</v>
      </c>
      <c r="AA324">
        <f t="shared" ref="AA324:AA387" si="65">(L324-L323)/L323</f>
        <v>8.1919452748260013E-3</v>
      </c>
      <c r="AB324">
        <f t="shared" ref="AB324:AB387" si="66">(M324-M323)/M323</f>
        <v>3.722331633868764E-2</v>
      </c>
    </row>
    <row r="325" spans="1:28">
      <c r="A325" s="71">
        <v>45034</v>
      </c>
      <c r="B325">
        <v>12153.410156</v>
      </c>
      <c r="C325" s="105">
        <v>165.79745500000001</v>
      </c>
      <c r="D325" s="105">
        <v>102.300003</v>
      </c>
      <c r="E325" s="105">
        <v>13.29</v>
      </c>
      <c r="F325" s="105">
        <v>4.59</v>
      </c>
      <c r="G325" s="105">
        <v>19.350000000000001</v>
      </c>
      <c r="H325">
        <v>9.84</v>
      </c>
      <c r="I325">
        <v>276.594269</v>
      </c>
      <c r="J325">
        <v>286.55145299999998</v>
      </c>
      <c r="K325">
        <v>184.30999800000001</v>
      </c>
      <c r="L325">
        <v>325.96966600000002</v>
      </c>
      <c r="M325">
        <v>30.396118000000001</v>
      </c>
      <c r="P325" s="71">
        <v>45034</v>
      </c>
      <c r="Q325">
        <f t="shared" si="56"/>
        <v>-3.5447198132303008E-4</v>
      </c>
      <c r="R325">
        <f t="shared" si="56"/>
        <v>7.5047556109002307E-3</v>
      </c>
      <c r="S325">
        <f t="shared" si="57"/>
        <v>-4.2826066630836041E-3</v>
      </c>
      <c r="T325">
        <f t="shared" si="58"/>
        <v>1.4503816793893093E-2</v>
      </c>
      <c r="U325">
        <f t="shared" si="59"/>
        <v>2.45535714285713E-2</v>
      </c>
      <c r="V325">
        <f t="shared" si="60"/>
        <v>-9.7236944870165952E-3</v>
      </c>
      <c r="W325">
        <f t="shared" si="61"/>
        <v>9.230769230769216E-3</v>
      </c>
      <c r="X325">
        <f t="shared" si="62"/>
        <v>2.462785947156294E-2</v>
      </c>
      <c r="Y325">
        <f t="shared" si="63"/>
        <v>-1.4888768986080715E-3</v>
      </c>
      <c r="Z325">
        <f t="shared" si="64"/>
        <v>-1.4595782197233093E-2</v>
      </c>
      <c r="AA325">
        <f t="shared" si="65"/>
        <v>-1.6986640250619602E-2</v>
      </c>
      <c r="AB325">
        <f t="shared" si="66"/>
        <v>9.3759423636487847E-3</v>
      </c>
    </row>
    <row r="326" spans="1:28">
      <c r="A326" s="71">
        <v>45035</v>
      </c>
      <c r="B326">
        <v>12157.230469</v>
      </c>
      <c r="C326" s="105">
        <v>166.95277400000001</v>
      </c>
      <c r="D326" s="105">
        <v>104.300003</v>
      </c>
      <c r="E326" s="105">
        <v>13.63</v>
      </c>
      <c r="F326" s="105">
        <v>4.47</v>
      </c>
      <c r="G326" s="105">
        <v>19.170000000000002</v>
      </c>
      <c r="H326">
        <v>9.8000000000000007</v>
      </c>
      <c r="I326">
        <v>279.233521</v>
      </c>
      <c r="J326">
        <v>286.63095099999998</v>
      </c>
      <c r="K326">
        <v>180.58999600000001</v>
      </c>
      <c r="L326">
        <v>328.87884500000001</v>
      </c>
      <c r="M326">
        <v>29.412773000000001</v>
      </c>
      <c r="P326" s="71">
        <v>45035</v>
      </c>
      <c r="Q326">
        <f t="shared" si="56"/>
        <v>3.143408270570153E-4</v>
      </c>
      <c r="R326">
        <f t="shared" si="56"/>
        <v>6.9682553329904334E-3</v>
      </c>
      <c r="S326">
        <f t="shared" si="57"/>
        <v>1.9550341557663491E-2</v>
      </c>
      <c r="T326">
        <f t="shared" si="58"/>
        <v>2.5583145221971533E-2</v>
      </c>
      <c r="U326">
        <f t="shared" si="59"/>
        <v>-2.6143790849673228E-2</v>
      </c>
      <c r="V326">
        <f t="shared" si="60"/>
        <v>-9.3023255813953331E-3</v>
      </c>
      <c r="W326">
        <f t="shared" si="61"/>
        <v>-4.0650406504064178E-3</v>
      </c>
      <c r="X326">
        <f t="shared" si="62"/>
        <v>9.5419619847582557E-3</v>
      </c>
      <c r="Y326">
        <f t="shared" si="63"/>
        <v>2.774301060689473E-4</v>
      </c>
      <c r="Z326">
        <f t="shared" si="64"/>
        <v>-2.0183397755774452E-2</v>
      </c>
      <c r="AA326">
        <f t="shared" si="65"/>
        <v>8.9246923976048567E-3</v>
      </c>
      <c r="AB326">
        <f t="shared" si="66"/>
        <v>-3.2351006138349639E-2</v>
      </c>
    </row>
    <row r="327" spans="1:28">
      <c r="A327" s="71">
        <v>45036</v>
      </c>
      <c r="B327">
        <v>12059.559569999999</v>
      </c>
      <c r="C327" s="105">
        <v>165.97669999999999</v>
      </c>
      <c r="D327" s="105">
        <v>103.80999799999999</v>
      </c>
      <c r="E327" s="105">
        <v>13.32</v>
      </c>
      <c r="F327" s="105">
        <v>4.3600000000000003</v>
      </c>
      <c r="G327" s="105">
        <v>18.91</v>
      </c>
      <c r="H327">
        <v>9.33</v>
      </c>
      <c r="I327">
        <v>270.96579000000003</v>
      </c>
      <c r="J327">
        <v>284.30566399999998</v>
      </c>
      <c r="K327">
        <v>162.990005</v>
      </c>
      <c r="L327">
        <v>330.65551799999997</v>
      </c>
      <c r="M327">
        <v>28.848078000000001</v>
      </c>
      <c r="P327" s="71">
        <v>45036</v>
      </c>
      <c r="Q327">
        <f t="shared" si="56"/>
        <v>-8.033976097521052E-3</v>
      </c>
      <c r="R327">
        <f t="shared" si="56"/>
        <v>-5.8464077991301367E-3</v>
      </c>
      <c r="S327">
        <f t="shared" si="57"/>
        <v>-4.6980343806894299E-3</v>
      </c>
      <c r="T327">
        <f t="shared" si="58"/>
        <v>-2.2743947175348531E-2</v>
      </c>
      <c r="U327">
        <f t="shared" si="59"/>
        <v>-2.4608501118568108E-2</v>
      </c>
      <c r="V327">
        <f t="shared" si="60"/>
        <v>-1.3562858633281249E-2</v>
      </c>
      <c r="W327">
        <f t="shared" si="61"/>
        <v>-4.7959183673469449E-2</v>
      </c>
      <c r="X327">
        <f t="shared" si="62"/>
        <v>-2.960866220642603E-2</v>
      </c>
      <c r="Y327">
        <f t="shared" si="63"/>
        <v>-8.1124770088070609E-3</v>
      </c>
      <c r="Z327">
        <f t="shared" si="64"/>
        <v>-9.7458283348098723E-2</v>
      </c>
      <c r="AA327">
        <f t="shared" si="65"/>
        <v>5.4022112611103327E-3</v>
      </c>
      <c r="AB327">
        <f t="shared" si="66"/>
        <v>-1.9198971820848051E-2</v>
      </c>
    </row>
    <row r="328" spans="1:28">
      <c r="A328" s="71">
        <v>45037</v>
      </c>
      <c r="B328">
        <v>12072.459961</v>
      </c>
      <c r="C328" s="105">
        <v>164.353317</v>
      </c>
      <c r="D328" s="105">
        <v>106.959999</v>
      </c>
      <c r="E328" s="105">
        <v>13.4</v>
      </c>
      <c r="F328" s="105">
        <v>4.2</v>
      </c>
      <c r="G328" s="105">
        <v>17.860001</v>
      </c>
      <c r="H328">
        <v>9.3800000000000008</v>
      </c>
      <c r="I328">
        <v>271.11578400000002</v>
      </c>
      <c r="J328">
        <v>283.95791600000001</v>
      </c>
      <c r="K328">
        <v>165.08000200000001</v>
      </c>
      <c r="L328">
        <v>333.53537</v>
      </c>
      <c r="M328">
        <v>28.702038000000002</v>
      </c>
      <c r="P328" s="71">
        <v>45037</v>
      </c>
      <c r="Q328">
        <f t="shared" si="56"/>
        <v>1.069723228706688E-3</v>
      </c>
      <c r="R328">
        <f t="shared" si="56"/>
        <v>-9.7807885082664605E-3</v>
      </c>
      <c r="S328">
        <f t="shared" si="57"/>
        <v>3.0343907722645398E-2</v>
      </c>
      <c r="T328">
        <f t="shared" si="58"/>
        <v>6.0060060060060112E-3</v>
      </c>
      <c r="U328">
        <f t="shared" si="59"/>
        <v>-3.6697247706422048E-2</v>
      </c>
      <c r="V328">
        <f t="shared" si="60"/>
        <v>-5.5526123744050748E-2</v>
      </c>
      <c r="W328">
        <f t="shared" si="61"/>
        <v>5.3590568060022199E-3</v>
      </c>
      <c r="X328">
        <f t="shared" si="62"/>
        <v>5.5355327327480126E-4</v>
      </c>
      <c r="Y328">
        <f t="shared" si="63"/>
        <v>-1.2231483365732993E-3</v>
      </c>
      <c r="Z328">
        <f t="shared" si="64"/>
        <v>1.2822853769468939E-2</v>
      </c>
      <c r="AA328">
        <f t="shared" si="65"/>
        <v>8.7095234866155433E-3</v>
      </c>
      <c r="AB328">
        <f t="shared" si="66"/>
        <v>-5.062382318849778E-3</v>
      </c>
    </row>
    <row r="329" spans="1:28">
      <c r="A329" s="71">
        <v>45040</v>
      </c>
      <c r="B329">
        <v>12037.200194999999</v>
      </c>
      <c r="C329" s="105">
        <v>164.66206399999999</v>
      </c>
      <c r="D329" s="105">
        <v>106.209999</v>
      </c>
      <c r="E329" s="105">
        <v>13.32</v>
      </c>
      <c r="F329" s="105">
        <v>4.1399999999999997</v>
      </c>
      <c r="G329" s="105">
        <v>18.170000000000002</v>
      </c>
      <c r="H329">
        <v>9.2799999999999994</v>
      </c>
      <c r="I329">
        <v>270.345978</v>
      </c>
      <c r="J329">
        <v>279.99307299999998</v>
      </c>
      <c r="K329">
        <v>162.550003</v>
      </c>
      <c r="L329">
        <v>335.78066999999999</v>
      </c>
      <c r="M329">
        <v>28.692302999999999</v>
      </c>
      <c r="P329" s="71">
        <v>45040</v>
      </c>
      <c r="Q329">
        <f t="shared" si="56"/>
        <v>-2.920677816609661E-3</v>
      </c>
      <c r="R329">
        <f t="shared" si="56"/>
        <v>1.8785565489985369E-3</v>
      </c>
      <c r="S329">
        <f t="shared" si="57"/>
        <v>-7.0119671560580328E-3</v>
      </c>
      <c r="T329">
        <f t="shared" si="58"/>
        <v>-5.9701492537313485E-3</v>
      </c>
      <c r="U329">
        <f t="shared" si="59"/>
        <v>-1.4285714285714403E-2</v>
      </c>
      <c r="V329">
        <f t="shared" si="60"/>
        <v>1.7357165881457748E-2</v>
      </c>
      <c r="W329">
        <f t="shared" si="61"/>
        <v>-1.0660980810234692E-2</v>
      </c>
      <c r="X329">
        <f t="shared" si="62"/>
        <v>-2.8393994205811964E-3</v>
      </c>
      <c r="Y329">
        <f t="shared" si="63"/>
        <v>-1.3962783837306477E-2</v>
      </c>
      <c r="Z329">
        <f t="shared" si="64"/>
        <v>-1.5325896349334933E-2</v>
      </c>
      <c r="AA329">
        <f t="shared" si="65"/>
        <v>6.7318197767150933E-3</v>
      </c>
      <c r="AB329">
        <f t="shared" si="66"/>
        <v>-3.3917452133547845E-4</v>
      </c>
    </row>
    <row r="330" spans="1:28">
      <c r="A330" s="71">
        <v>45041</v>
      </c>
      <c r="B330">
        <v>11799.160156</v>
      </c>
      <c r="C330" s="105">
        <v>163.10835299999999</v>
      </c>
      <c r="D330" s="105">
        <v>102.57</v>
      </c>
      <c r="E330" s="105">
        <v>12.84</v>
      </c>
      <c r="F330" s="105">
        <v>3.98</v>
      </c>
      <c r="G330" s="105">
        <v>18.149999999999999</v>
      </c>
      <c r="H330">
        <v>8.9600000000000009</v>
      </c>
      <c r="I330">
        <v>262.338165</v>
      </c>
      <c r="J330">
        <v>273.68313599999999</v>
      </c>
      <c r="K330">
        <v>160.66999799999999</v>
      </c>
      <c r="L330">
        <v>331.407196</v>
      </c>
      <c r="M330">
        <v>28.487843000000002</v>
      </c>
      <c r="P330" s="71">
        <v>45041</v>
      </c>
      <c r="Q330">
        <f t="shared" si="56"/>
        <v>-1.9775365960838332E-2</v>
      </c>
      <c r="R330">
        <f t="shared" si="56"/>
        <v>-9.4357556455747626E-3</v>
      </c>
      <c r="S330">
        <f t="shared" si="57"/>
        <v>-3.427171673356294E-2</v>
      </c>
      <c r="T330">
        <f t="shared" si="58"/>
        <v>-3.603603603603607E-2</v>
      </c>
      <c r="U330">
        <f t="shared" si="59"/>
        <v>-3.8647342995169011E-2</v>
      </c>
      <c r="V330">
        <f t="shared" si="60"/>
        <v>-1.1007154650524559E-3</v>
      </c>
      <c r="W330">
        <f t="shared" si="61"/>
        <v>-3.4482758620689495E-2</v>
      </c>
      <c r="X330">
        <f t="shared" si="62"/>
        <v>-2.9620610815967081E-2</v>
      </c>
      <c r="Y330">
        <f t="shared" si="63"/>
        <v>-2.2536046811415193E-2</v>
      </c>
      <c r="Z330">
        <f t="shared" si="64"/>
        <v>-1.1565702647203342E-2</v>
      </c>
      <c r="AA330">
        <f t="shared" si="65"/>
        <v>-1.3024793833427004E-2</v>
      </c>
      <c r="AB330">
        <f t="shared" si="66"/>
        <v>-7.1259529079975709E-3</v>
      </c>
    </row>
    <row r="331" spans="1:28">
      <c r="A331" s="71">
        <v>45042</v>
      </c>
      <c r="B331">
        <v>11854.349609000001</v>
      </c>
      <c r="C331" s="105">
        <v>163.098389</v>
      </c>
      <c r="D331" s="105">
        <v>104.980003</v>
      </c>
      <c r="E331" s="105">
        <v>12.74</v>
      </c>
      <c r="F331" s="105">
        <v>4.08</v>
      </c>
      <c r="G331" s="105">
        <v>18.07</v>
      </c>
      <c r="H331">
        <v>8.76</v>
      </c>
      <c r="I331">
        <v>269.486176</v>
      </c>
      <c r="J331">
        <v>293.507294</v>
      </c>
      <c r="K331">
        <v>153.75</v>
      </c>
      <c r="L331">
        <v>328.55667099999999</v>
      </c>
      <c r="M331">
        <v>28.195761000000001</v>
      </c>
      <c r="P331" s="71">
        <v>45042</v>
      </c>
      <c r="Q331">
        <f t="shared" si="56"/>
        <v>4.677405194126163E-3</v>
      </c>
      <c r="R331">
        <f t="shared" si="56"/>
        <v>-6.1088226425758414E-5</v>
      </c>
      <c r="S331">
        <f t="shared" si="57"/>
        <v>2.3496178219752396E-2</v>
      </c>
      <c r="T331">
        <f t="shared" si="58"/>
        <v>-7.7881619937694426E-3</v>
      </c>
      <c r="U331">
        <f t="shared" si="59"/>
        <v>2.512562814070354E-2</v>
      </c>
      <c r="V331">
        <f t="shared" si="60"/>
        <v>-4.4077134986224963E-3</v>
      </c>
      <c r="W331">
        <f t="shared" si="61"/>
        <v>-2.232142857142869E-2</v>
      </c>
      <c r="X331">
        <f t="shared" si="62"/>
        <v>2.7247316455080016E-2</v>
      </c>
      <c r="Y331">
        <f t="shared" si="63"/>
        <v>7.2434707851345329E-2</v>
      </c>
      <c r="Z331">
        <f t="shared" si="64"/>
        <v>-4.3069633946220584E-2</v>
      </c>
      <c r="AA331">
        <f t="shared" si="65"/>
        <v>-8.6012767206177527E-3</v>
      </c>
      <c r="AB331">
        <f t="shared" si="66"/>
        <v>-1.0252864704428504E-2</v>
      </c>
    </row>
    <row r="332" spans="1:28">
      <c r="A332" s="71">
        <v>45043</v>
      </c>
      <c r="B332">
        <v>12142.240234000001</v>
      </c>
      <c r="C332" s="105">
        <v>167.729614</v>
      </c>
      <c r="D332" s="105">
        <v>109.82</v>
      </c>
      <c r="E332" s="105">
        <v>12.88</v>
      </c>
      <c r="F332" s="105">
        <v>4.0599999999999996</v>
      </c>
      <c r="G332" s="105">
        <v>20.129999000000002</v>
      </c>
      <c r="H332">
        <v>8.9</v>
      </c>
      <c r="I332">
        <v>272.18548600000003</v>
      </c>
      <c r="J332">
        <v>302.907623</v>
      </c>
      <c r="K332">
        <v>160.19000199999999</v>
      </c>
      <c r="L332">
        <v>333.47680700000001</v>
      </c>
      <c r="M332">
        <v>28.935701000000002</v>
      </c>
      <c r="P332" s="71">
        <v>45043</v>
      </c>
      <c r="Q332">
        <f t="shared" si="56"/>
        <v>2.4285653325208927E-2</v>
      </c>
      <c r="R332">
        <f t="shared" si="56"/>
        <v>2.8395283536491588E-2</v>
      </c>
      <c r="S332">
        <f t="shared" si="57"/>
        <v>4.6103989918918148E-2</v>
      </c>
      <c r="T332">
        <f t="shared" si="58"/>
        <v>1.0989010989011033E-2</v>
      </c>
      <c r="U332">
        <f t="shared" si="59"/>
        <v>-4.9019607843138382E-3</v>
      </c>
      <c r="V332">
        <f t="shared" si="60"/>
        <v>0.11400105146651916</v>
      </c>
      <c r="W332">
        <f t="shared" si="61"/>
        <v>1.5981735159817417E-2</v>
      </c>
      <c r="X332">
        <f t="shared" si="62"/>
        <v>1.0016506375451427E-2</v>
      </c>
      <c r="Y332">
        <f t="shared" si="63"/>
        <v>3.2027582251499341E-2</v>
      </c>
      <c r="Z332">
        <f t="shared" si="64"/>
        <v>4.1886191869918654E-2</v>
      </c>
      <c r="AA332">
        <f t="shared" si="65"/>
        <v>1.4974999548860213E-2</v>
      </c>
      <c r="AB332">
        <f t="shared" si="66"/>
        <v>2.624295191039535E-2</v>
      </c>
    </row>
    <row r="333" spans="1:28">
      <c r="A333" s="71">
        <v>45044</v>
      </c>
      <c r="B333">
        <v>12226.580078000001</v>
      </c>
      <c r="C333" s="105">
        <v>168.994461</v>
      </c>
      <c r="D333" s="105">
        <v>105.449997</v>
      </c>
      <c r="E333" s="105">
        <v>13.64</v>
      </c>
      <c r="F333" s="105">
        <v>4.03</v>
      </c>
      <c r="G333" s="105">
        <v>20.360001</v>
      </c>
      <c r="H333">
        <v>9.2100000000000009</v>
      </c>
      <c r="I333">
        <v>277.41403200000002</v>
      </c>
      <c r="J333">
        <v>305.32232699999997</v>
      </c>
      <c r="K333">
        <v>164.30999800000001</v>
      </c>
      <c r="L333">
        <v>335.27304099999998</v>
      </c>
      <c r="M333">
        <v>28.925965999999999</v>
      </c>
      <c r="P333" s="71">
        <v>45044</v>
      </c>
      <c r="Q333">
        <f t="shared" si="56"/>
        <v>6.9459870974909986E-3</v>
      </c>
      <c r="R333">
        <f t="shared" si="56"/>
        <v>7.5409879617322866E-3</v>
      </c>
      <c r="S333">
        <f t="shared" si="57"/>
        <v>-3.9792414860681087E-2</v>
      </c>
      <c r="T333">
        <f t="shared" si="58"/>
        <v>5.9006211180124203E-2</v>
      </c>
      <c r="U333">
        <f t="shared" si="59"/>
        <v>-7.3891625615761982E-3</v>
      </c>
      <c r="V333">
        <f t="shared" si="60"/>
        <v>1.1425832659008026E-2</v>
      </c>
      <c r="W333">
        <f t="shared" si="61"/>
        <v>3.4831460674157357E-2</v>
      </c>
      <c r="X333">
        <f t="shared" si="62"/>
        <v>1.9209495983191383E-2</v>
      </c>
      <c r="Y333">
        <f t="shared" si="63"/>
        <v>7.9717505161630477E-3</v>
      </c>
      <c r="Z333">
        <f t="shared" si="64"/>
        <v>2.5719432851995436E-2</v>
      </c>
      <c r="AA333">
        <f t="shared" si="65"/>
        <v>5.3863835873898414E-3</v>
      </c>
      <c r="AB333">
        <f t="shared" si="66"/>
        <v>-3.3643560251063947E-4</v>
      </c>
    </row>
    <row r="334" spans="1:28">
      <c r="A334" s="71">
        <v>45047</v>
      </c>
      <c r="B334">
        <v>12212.599609000001</v>
      </c>
      <c r="C334" s="105">
        <v>168.904831</v>
      </c>
      <c r="D334" s="105">
        <v>102.050003</v>
      </c>
      <c r="E334" s="105">
        <v>13.89</v>
      </c>
      <c r="F334" s="105">
        <v>3.98</v>
      </c>
      <c r="G334" s="105">
        <v>19.610001</v>
      </c>
      <c r="H334">
        <v>9.49</v>
      </c>
      <c r="I334">
        <v>289.02087399999999</v>
      </c>
      <c r="J334">
        <v>303.63305700000001</v>
      </c>
      <c r="K334">
        <v>161.83000200000001</v>
      </c>
      <c r="L334">
        <v>332.47128300000003</v>
      </c>
      <c r="M334">
        <v>29.169371000000002</v>
      </c>
      <c r="P334" s="71">
        <v>45047</v>
      </c>
      <c r="Q334">
        <f t="shared" si="56"/>
        <v>-1.1434488557561537E-3</v>
      </c>
      <c r="R334">
        <f t="shared" si="56"/>
        <v>-5.3037241262007785E-4</v>
      </c>
      <c r="S334">
        <f t="shared" si="57"/>
        <v>-3.2242713103159147E-2</v>
      </c>
      <c r="T334">
        <f t="shared" si="58"/>
        <v>1.8328445747800584E-2</v>
      </c>
      <c r="U334">
        <f t="shared" si="59"/>
        <v>-1.2406947890818924E-2</v>
      </c>
      <c r="V334">
        <f t="shared" si="60"/>
        <v>-3.6836933357714471E-2</v>
      </c>
      <c r="W334">
        <f t="shared" si="61"/>
        <v>3.0401737242128048E-2</v>
      </c>
      <c r="X334">
        <f t="shared" si="62"/>
        <v>4.183941928359259E-2</v>
      </c>
      <c r="Y334">
        <f t="shared" si="63"/>
        <v>-5.5327431065988345E-3</v>
      </c>
      <c r="Z334">
        <f t="shared" si="64"/>
        <v>-1.5093396812043049E-2</v>
      </c>
      <c r="AA334">
        <f t="shared" si="65"/>
        <v>-8.35664565108875E-3</v>
      </c>
      <c r="AB334">
        <f t="shared" si="66"/>
        <v>8.4147578684149304E-3</v>
      </c>
    </row>
    <row r="335" spans="1:28">
      <c r="A335" s="71">
        <v>45048</v>
      </c>
      <c r="B335">
        <v>12080.509765999999</v>
      </c>
      <c r="C335" s="105">
        <v>167.85907</v>
      </c>
      <c r="D335" s="105">
        <v>103.629997</v>
      </c>
      <c r="E335" s="105">
        <v>13.77</v>
      </c>
      <c r="F335" s="105">
        <v>3.85</v>
      </c>
      <c r="G335" s="105">
        <v>20.010000000000002</v>
      </c>
      <c r="H335">
        <v>9.4499999999999993</v>
      </c>
      <c r="I335">
        <v>282.02279700000003</v>
      </c>
      <c r="J335">
        <v>303.48400900000001</v>
      </c>
      <c r="K335">
        <v>160.30999800000001</v>
      </c>
      <c r="L335">
        <v>325.44253500000002</v>
      </c>
      <c r="M335">
        <v>29.325150000000001</v>
      </c>
      <c r="P335" s="71">
        <v>45048</v>
      </c>
      <c r="Q335">
        <f t="shared" si="56"/>
        <v>-1.0815866173378742E-2</v>
      </c>
      <c r="R335">
        <f t="shared" si="56"/>
        <v>-6.1914214875239352E-3</v>
      </c>
      <c r="S335">
        <f t="shared" si="57"/>
        <v>1.5482547315554701E-2</v>
      </c>
      <c r="T335">
        <f t="shared" si="58"/>
        <v>-8.6393088552916483E-3</v>
      </c>
      <c r="U335">
        <f t="shared" si="59"/>
        <v>-3.2663316582914548E-2</v>
      </c>
      <c r="V335">
        <f t="shared" si="60"/>
        <v>2.0397704212253794E-2</v>
      </c>
      <c r="W335">
        <f t="shared" si="61"/>
        <v>-4.214963119072805E-3</v>
      </c>
      <c r="X335">
        <f t="shared" si="62"/>
        <v>-2.42130504387028E-2</v>
      </c>
      <c r="Y335">
        <f t="shared" si="63"/>
        <v>-4.9088199247025136E-4</v>
      </c>
      <c r="Z335">
        <f t="shared" si="64"/>
        <v>-9.3925970537898154E-3</v>
      </c>
      <c r="AA335">
        <f t="shared" si="65"/>
        <v>-2.1140917605205641E-2</v>
      </c>
      <c r="AB335">
        <f t="shared" si="66"/>
        <v>5.3404991146363424E-3</v>
      </c>
    </row>
    <row r="336" spans="1:28">
      <c r="A336" s="71">
        <v>45049</v>
      </c>
      <c r="B336">
        <v>12025.330078000001</v>
      </c>
      <c r="C336" s="105">
        <v>166.773483</v>
      </c>
      <c r="D336" s="105">
        <v>103.650002</v>
      </c>
      <c r="E336" s="105">
        <v>13.79</v>
      </c>
      <c r="F336" s="105">
        <v>3.92</v>
      </c>
      <c r="G336" s="105">
        <v>20.129999000000002</v>
      </c>
      <c r="H336">
        <v>9.43</v>
      </c>
      <c r="I336">
        <v>277.94387799999998</v>
      </c>
      <c r="J336">
        <v>302.48034699999999</v>
      </c>
      <c r="K336">
        <v>160.61000100000001</v>
      </c>
      <c r="L336">
        <v>320.83474699999999</v>
      </c>
      <c r="M336">
        <v>29.072009999999999</v>
      </c>
      <c r="P336" s="71">
        <v>45049</v>
      </c>
      <c r="Q336">
        <f t="shared" si="56"/>
        <v>-4.5676622153229714E-3</v>
      </c>
      <c r="R336">
        <f t="shared" si="56"/>
        <v>-6.4672525589472398E-3</v>
      </c>
      <c r="S336">
        <f t="shared" si="57"/>
        <v>1.9304256083301448E-4</v>
      </c>
      <c r="T336">
        <f t="shared" si="58"/>
        <v>1.4524328249818136E-3</v>
      </c>
      <c r="U336">
        <f t="shared" si="59"/>
        <v>1.8181818181818139E-2</v>
      </c>
      <c r="V336">
        <f t="shared" si="60"/>
        <v>5.9969515242378792E-3</v>
      </c>
      <c r="W336">
        <f t="shared" si="61"/>
        <v>-2.1164021164020714E-3</v>
      </c>
      <c r="X336">
        <f t="shared" si="62"/>
        <v>-1.4463082571300225E-2</v>
      </c>
      <c r="Y336">
        <f t="shared" si="63"/>
        <v>-3.3071330621575511E-3</v>
      </c>
      <c r="Z336">
        <f t="shared" si="64"/>
        <v>1.8713929495526771E-3</v>
      </c>
      <c r="AA336">
        <f t="shared" si="65"/>
        <v>-1.4158530322411688E-2</v>
      </c>
      <c r="AB336">
        <f t="shared" si="66"/>
        <v>-8.6321809095606297E-3</v>
      </c>
    </row>
    <row r="337" spans="1:28">
      <c r="A337" s="71">
        <v>45050</v>
      </c>
      <c r="B337">
        <v>11966.400390999999</v>
      </c>
      <c r="C337" s="105">
        <v>165.12017800000001</v>
      </c>
      <c r="D337" s="105">
        <v>104</v>
      </c>
      <c r="E337" s="105">
        <v>13.51</v>
      </c>
      <c r="F337" s="105">
        <v>3.96</v>
      </c>
      <c r="G337" s="105">
        <v>19.73</v>
      </c>
      <c r="H337">
        <v>9.39</v>
      </c>
      <c r="I337">
        <v>275.544556</v>
      </c>
      <c r="J337">
        <v>303.48400900000001</v>
      </c>
      <c r="K337">
        <v>161.199997</v>
      </c>
      <c r="L337">
        <v>313.62048299999998</v>
      </c>
      <c r="M337">
        <v>28.624148999999999</v>
      </c>
      <c r="P337" s="71">
        <v>45050</v>
      </c>
      <c r="Q337">
        <f t="shared" si="56"/>
        <v>-4.9004631571662079E-3</v>
      </c>
      <c r="R337">
        <f t="shared" si="56"/>
        <v>-9.9134764727554971E-3</v>
      </c>
      <c r="S337">
        <f t="shared" si="57"/>
        <v>3.3767293125570742E-3</v>
      </c>
      <c r="T337">
        <f t="shared" si="58"/>
        <v>-2.0304568527918735E-2</v>
      </c>
      <c r="U337">
        <f t="shared" si="59"/>
        <v>1.0204081632653071E-2</v>
      </c>
      <c r="V337">
        <f t="shared" si="60"/>
        <v>-1.9870790852995129E-2</v>
      </c>
      <c r="W337">
        <f t="shared" si="61"/>
        <v>-4.2417815482501744E-3</v>
      </c>
      <c r="X337">
        <f t="shared" si="62"/>
        <v>-8.6323973647657887E-3</v>
      </c>
      <c r="Y337">
        <f t="shared" si="63"/>
        <v>3.3181064818072954E-3</v>
      </c>
      <c r="Z337">
        <f t="shared" si="64"/>
        <v>3.6734698731493379E-3</v>
      </c>
      <c r="AA337">
        <f t="shared" si="65"/>
        <v>-2.2485918584123975E-2</v>
      </c>
      <c r="AB337">
        <f t="shared" si="66"/>
        <v>-1.5405229978938492E-2</v>
      </c>
    </row>
    <row r="338" spans="1:28">
      <c r="A338" s="71">
        <v>45051</v>
      </c>
      <c r="B338">
        <v>12235.410156</v>
      </c>
      <c r="C338" s="105">
        <v>172.86875900000001</v>
      </c>
      <c r="D338" s="105">
        <v>105.660004</v>
      </c>
      <c r="E338" s="105">
        <v>13.87</v>
      </c>
      <c r="F338" s="105">
        <v>4.1399999999999997</v>
      </c>
      <c r="G338" s="105">
        <v>19.969999000000001</v>
      </c>
      <c r="H338">
        <v>10.01</v>
      </c>
      <c r="I338">
        <v>286.721497</v>
      </c>
      <c r="J338">
        <v>308.69097900000003</v>
      </c>
      <c r="K338">
        <v>170.05999800000001</v>
      </c>
      <c r="L338">
        <v>319.24349999999998</v>
      </c>
      <c r="M338">
        <v>29.334885</v>
      </c>
      <c r="P338" s="71">
        <v>45051</v>
      </c>
      <c r="Q338">
        <f t="shared" si="56"/>
        <v>2.2480424873826264E-2</v>
      </c>
      <c r="R338">
        <f t="shared" si="56"/>
        <v>4.6926917678104738E-2</v>
      </c>
      <c r="S338">
        <f t="shared" si="57"/>
        <v>1.5961576923076929E-2</v>
      </c>
      <c r="T338">
        <f t="shared" si="58"/>
        <v>2.6646928201332305E-2</v>
      </c>
      <c r="U338">
        <f t="shared" si="59"/>
        <v>4.5454545454545386E-2</v>
      </c>
      <c r="V338">
        <f t="shared" si="60"/>
        <v>1.2164166244298072E-2</v>
      </c>
      <c r="W338">
        <f t="shared" si="61"/>
        <v>6.6027689030883838E-2</v>
      </c>
      <c r="X338">
        <f t="shared" si="62"/>
        <v>4.0563098622786793E-2</v>
      </c>
      <c r="Y338">
        <f t="shared" si="63"/>
        <v>1.7157312562059941E-2</v>
      </c>
      <c r="Z338">
        <f t="shared" si="64"/>
        <v>5.4962786382682198E-2</v>
      </c>
      <c r="AA338">
        <f t="shared" si="65"/>
        <v>1.792936783405185E-2</v>
      </c>
      <c r="AB338">
        <f t="shared" si="66"/>
        <v>2.4829943415959746E-2</v>
      </c>
    </row>
    <row r="339" spans="1:28">
      <c r="A339" s="71">
        <v>45054</v>
      </c>
      <c r="B339">
        <v>12256.919921999999</v>
      </c>
      <c r="C339" s="105">
        <v>172.79904199999999</v>
      </c>
      <c r="D339" s="105">
        <v>105.83000199999999</v>
      </c>
      <c r="E339" s="105">
        <v>14.36</v>
      </c>
      <c r="F339" s="105">
        <v>4.29</v>
      </c>
      <c r="G339" s="105">
        <v>19.870000999999998</v>
      </c>
      <c r="H339">
        <v>10.61</v>
      </c>
      <c r="I339">
        <v>291.430206</v>
      </c>
      <c r="J339">
        <v>306.703552</v>
      </c>
      <c r="K339">
        <v>171.78999300000001</v>
      </c>
      <c r="L339">
        <v>318.74563599999999</v>
      </c>
      <c r="M339">
        <v>29.393303</v>
      </c>
      <c r="P339" s="71">
        <v>45054</v>
      </c>
      <c r="Q339">
        <f t="shared" si="56"/>
        <v>1.7579930485167479E-3</v>
      </c>
      <c r="R339">
        <f t="shared" si="56"/>
        <v>-4.0329438588742087E-4</v>
      </c>
      <c r="S339">
        <f t="shared" si="57"/>
        <v>1.6089153280743065E-3</v>
      </c>
      <c r="T339">
        <f t="shared" si="58"/>
        <v>3.5328046142754164E-2</v>
      </c>
      <c r="U339">
        <f t="shared" si="59"/>
        <v>3.6231884057971106E-2</v>
      </c>
      <c r="V339">
        <f t="shared" si="60"/>
        <v>-5.0074113674218471E-3</v>
      </c>
      <c r="W339">
        <f t="shared" si="61"/>
        <v>5.9940059940059909E-2</v>
      </c>
      <c r="X339">
        <f t="shared" si="62"/>
        <v>1.6422587944286575E-2</v>
      </c>
      <c r="Y339">
        <f t="shared" si="63"/>
        <v>-6.4382412678150374E-3</v>
      </c>
      <c r="Z339">
        <f t="shared" si="64"/>
        <v>1.017285087819419E-2</v>
      </c>
      <c r="AA339">
        <f t="shared" si="65"/>
        <v>-1.5595117833252447E-3</v>
      </c>
      <c r="AB339">
        <f t="shared" si="66"/>
        <v>1.9914173858189537E-3</v>
      </c>
    </row>
    <row r="340" spans="1:28">
      <c r="A340" s="71">
        <v>45055</v>
      </c>
      <c r="B340">
        <v>12179.549805000001</v>
      </c>
      <c r="C340" s="105">
        <v>171.07603499999999</v>
      </c>
      <c r="D340" s="105">
        <v>106.620003</v>
      </c>
      <c r="E340" s="105">
        <v>14.47</v>
      </c>
      <c r="F340" s="105">
        <v>4.1100000000000003</v>
      </c>
      <c r="G340" s="105">
        <v>20.67</v>
      </c>
      <c r="H340">
        <v>10.65</v>
      </c>
      <c r="I340">
        <v>285.631775</v>
      </c>
      <c r="J340">
        <v>305.063965</v>
      </c>
      <c r="K340">
        <v>169.14999399999999</v>
      </c>
      <c r="L340">
        <v>317.04699699999998</v>
      </c>
      <c r="M340">
        <v>29.490663999999999</v>
      </c>
      <c r="P340" s="71">
        <v>45055</v>
      </c>
      <c r="Q340">
        <f t="shared" si="56"/>
        <v>-6.3123621180820972E-3</v>
      </c>
      <c r="R340">
        <f t="shared" si="56"/>
        <v>-9.971160604003786E-3</v>
      </c>
      <c r="S340">
        <f t="shared" si="57"/>
        <v>7.4648113490539646E-3</v>
      </c>
      <c r="T340">
        <f t="shared" si="58"/>
        <v>7.6601671309193048E-3</v>
      </c>
      <c r="U340">
        <f t="shared" si="59"/>
        <v>-4.195804195804189E-2</v>
      </c>
      <c r="V340">
        <f t="shared" si="60"/>
        <v>4.0261648703490416E-2</v>
      </c>
      <c r="W340">
        <f t="shared" si="61"/>
        <v>3.7700282752121512E-3</v>
      </c>
      <c r="X340">
        <f t="shared" si="62"/>
        <v>-1.9896465365021199E-2</v>
      </c>
      <c r="Y340">
        <f t="shared" si="63"/>
        <v>-5.3458363599258414E-3</v>
      </c>
      <c r="Z340">
        <f t="shared" si="64"/>
        <v>-1.5367594781845163E-2</v>
      </c>
      <c r="AA340">
        <f t="shared" si="65"/>
        <v>-5.3291364905150079E-3</v>
      </c>
      <c r="AB340">
        <f t="shared" si="66"/>
        <v>3.312353157452205E-3</v>
      </c>
    </row>
    <row r="341" spans="1:28">
      <c r="A341" s="71">
        <v>45056</v>
      </c>
      <c r="B341">
        <v>12306.440430000001</v>
      </c>
      <c r="C341" s="105">
        <v>172.85879499999999</v>
      </c>
      <c r="D341" s="105">
        <v>110.19000200000001</v>
      </c>
      <c r="E341" s="105">
        <v>14.34</v>
      </c>
      <c r="F341" s="105">
        <v>4.16</v>
      </c>
      <c r="G341" s="105">
        <v>20.389999</v>
      </c>
      <c r="H341">
        <v>10.49</v>
      </c>
      <c r="I341">
        <v>288.77093500000001</v>
      </c>
      <c r="J341">
        <v>310.340485</v>
      </c>
      <c r="K341">
        <v>168.53999300000001</v>
      </c>
      <c r="L341">
        <v>314.87982199999999</v>
      </c>
      <c r="M341">
        <v>29.072009999999999</v>
      </c>
      <c r="P341" s="71">
        <v>45056</v>
      </c>
      <c r="Q341">
        <f t="shared" si="56"/>
        <v>1.0418334588024618E-2</v>
      </c>
      <c r="R341">
        <f t="shared" si="56"/>
        <v>1.0420863448232221E-2</v>
      </c>
      <c r="S341">
        <f t="shared" si="57"/>
        <v>3.3483388665821082E-2</v>
      </c>
      <c r="T341">
        <f t="shared" si="58"/>
        <v>-8.9841050449205786E-3</v>
      </c>
      <c r="U341">
        <f t="shared" si="59"/>
        <v>1.2165450121654457E-2</v>
      </c>
      <c r="V341">
        <f t="shared" si="60"/>
        <v>-1.3546250604741274E-2</v>
      </c>
      <c r="W341">
        <f t="shared" si="61"/>
        <v>-1.5023474178403769E-2</v>
      </c>
      <c r="X341">
        <f t="shared" si="62"/>
        <v>1.0990233842155705E-2</v>
      </c>
      <c r="Y341">
        <f t="shared" si="63"/>
        <v>1.7296438142079498E-2</v>
      </c>
      <c r="Z341">
        <f t="shared" si="64"/>
        <v>-3.6062726670861292E-3</v>
      </c>
      <c r="AA341">
        <f t="shared" si="65"/>
        <v>-6.8355007948553009E-3</v>
      </c>
      <c r="AB341">
        <f t="shared" si="66"/>
        <v>-1.4196153738688287E-2</v>
      </c>
    </row>
    <row r="342" spans="1:28">
      <c r="A342" s="71">
        <v>45057</v>
      </c>
      <c r="B342">
        <v>12328.509765999999</v>
      </c>
      <c r="C342" s="105">
        <v>173.04804999999999</v>
      </c>
      <c r="D342" s="105">
        <v>112.18</v>
      </c>
      <c r="E342" s="105">
        <v>14.07</v>
      </c>
      <c r="F342" s="105">
        <v>4.12</v>
      </c>
      <c r="G342" s="105">
        <v>20.200001</v>
      </c>
      <c r="H342">
        <v>10.24</v>
      </c>
      <c r="I342">
        <v>285.70178199999998</v>
      </c>
      <c r="J342">
        <v>308.154358</v>
      </c>
      <c r="K342">
        <v>172.08000200000001</v>
      </c>
      <c r="L342">
        <v>313.093323</v>
      </c>
      <c r="M342">
        <v>28.614412000000002</v>
      </c>
      <c r="P342" s="71">
        <v>45057</v>
      </c>
      <c r="Q342">
        <f t="shared" si="56"/>
        <v>1.7933159572445642E-3</v>
      </c>
      <c r="R342">
        <f t="shared" si="56"/>
        <v>1.0948531719199063E-3</v>
      </c>
      <c r="S342">
        <f t="shared" si="57"/>
        <v>1.8059696559402909E-2</v>
      </c>
      <c r="T342">
        <f t="shared" si="58"/>
        <v>-1.8828451882845158E-2</v>
      </c>
      <c r="U342">
        <f t="shared" si="59"/>
        <v>-9.6153846153846229E-3</v>
      </c>
      <c r="V342">
        <f t="shared" si="60"/>
        <v>-9.3181956507206905E-3</v>
      </c>
      <c r="W342">
        <f t="shared" si="61"/>
        <v>-2.3832221163012392E-2</v>
      </c>
      <c r="X342">
        <f t="shared" si="62"/>
        <v>-1.0628330721719027E-2</v>
      </c>
      <c r="Y342">
        <f t="shared" si="63"/>
        <v>-7.0442855691225685E-3</v>
      </c>
      <c r="Z342">
        <f t="shared" si="64"/>
        <v>2.1003970256483859E-2</v>
      </c>
      <c r="AA342">
        <f t="shared" si="65"/>
        <v>-5.6735899704617853E-3</v>
      </c>
      <c r="AB342">
        <f t="shared" si="66"/>
        <v>-1.5740156941332826E-2</v>
      </c>
    </row>
    <row r="343" spans="1:28">
      <c r="A343" s="71">
        <v>45058</v>
      </c>
      <c r="B343">
        <v>12284.740234000001</v>
      </c>
      <c r="C343" s="105">
        <v>172.11054999999999</v>
      </c>
      <c r="D343" s="105">
        <v>110.260002</v>
      </c>
      <c r="E343" s="105">
        <v>14.02</v>
      </c>
      <c r="F343" s="105">
        <v>3.98</v>
      </c>
      <c r="G343" s="105">
        <v>19.34</v>
      </c>
      <c r="H343">
        <v>9.83</v>
      </c>
      <c r="I343">
        <v>283.32241800000003</v>
      </c>
      <c r="J343">
        <v>307.021545</v>
      </c>
      <c r="K343">
        <v>167.979996</v>
      </c>
      <c r="L343">
        <v>311.90234400000003</v>
      </c>
      <c r="M343">
        <v>28.137343999999999</v>
      </c>
      <c r="P343" s="71">
        <v>45058</v>
      </c>
      <c r="Q343">
        <f t="shared" si="56"/>
        <v>-3.5502694835597729E-3</v>
      </c>
      <c r="R343">
        <f t="shared" si="56"/>
        <v>-5.4175704378061473E-3</v>
      </c>
      <c r="S343">
        <f t="shared" si="57"/>
        <v>-1.7115332501337194E-2</v>
      </c>
      <c r="T343">
        <f t="shared" si="58"/>
        <v>-3.5536602700782308E-3</v>
      </c>
      <c r="U343">
        <f t="shared" si="59"/>
        <v>-3.3980582524271871E-2</v>
      </c>
      <c r="V343">
        <f t="shared" si="60"/>
        <v>-4.2574304823054236E-2</v>
      </c>
      <c r="W343">
        <f t="shared" si="61"/>
        <v>-4.0039062500000014E-2</v>
      </c>
      <c r="X343">
        <f t="shared" si="62"/>
        <v>-8.32813846432345E-3</v>
      </c>
      <c r="Y343">
        <f t="shared" si="63"/>
        <v>-3.6761219518433638E-3</v>
      </c>
      <c r="Z343">
        <f t="shared" si="64"/>
        <v>-2.3826161973196675E-2</v>
      </c>
      <c r="AA343">
        <f t="shared" si="65"/>
        <v>-3.8039105675848929E-3</v>
      </c>
      <c r="AB343">
        <f t="shared" si="66"/>
        <v>-1.6672297861651069E-2</v>
      </c>
    </row>
    <row r="344" spans="1:28">
      <c r="A344" s="71">
        <v>45061</v>
      </c>
      <c r="B344">
        <v>12365.209961</v>
      </c>
      <c r="C344" s="105">
        <v>171.61187699999999</v>
      </c>
      <c r="D344" s="105">
        <v>111.199997</v>
      </c>
      <c r="E344" s="105">
        <v>14.28</v>
      </c>
      <c r="F344" s="105">
        <v>4.07</v>
      </c>
      <c r="G344" s="105">
        <v>19.940000999999999</v>
      </c>
      <c r="H344">
        <v>10.31</v>
      </c>
      <c r="I344">
        <v>289.45074499999998</v>
      </c>
      <c r="J344">
        <v>307.50845299999997</v>
      </c>
      <c r="K344">
        <v>166.35000600000001</v>
      </c>
      <c r="L344">
        <v>314.41125499999998</v>
      </c>
      <c r="M344">
        <v>28.789663000000001</v>
      </c>
      <c r="P344" s="71">
        <v>45061</v>
      </c>
      <c r="Q344">
        <f t="shared" si="56"/>
        <v>6.5503808356717824E-3</v>
      </c>
      <c r="R344">
        <f t="shared" si="56"/>
        <v>-2.8973993749947147E-3</v>
      </c>
      <c r="S344">
        <f t="shared" si="57"/>
        <v>8.5252583253172462E-3</v>
      </c>
      <c r="T344">
        <f t="shared" si="58"/>
        <v>1.8544935805991425E-2</v>
      </c>
      <c r="U344">
        <f t="shared" si="59"/>
        <v>2.2613065326633243E-2</v>
      </c>
      <c r="V344">
        <f t="shared" si="60"/>
        <v>3.1023836608066128E-2</v>
      </c>
      <c r="W344">
        <f t="shared" si="61"/>
        <v>4.8830111902339816E-2</v>
      </c>
      <c r="X344">
        <f t="shared" si="62"/>
        <v>2.1630222709732611E-2</v>
      </c>
      <c r="Y344">
        <f t="shared" si="63"/>
        <v>1.5859082462762386E-3</v>
      </c>
      <c r="Z344">
        <f t="shared" si="64"/>
        <v>-9.7034768354202858E-3</v>
      </c>
      <c r="AA344">
        <f t="shared" si="65"/>
        <v>8.0438991506904308E-3</v>
      </c>
      <c r="AB344">
        <f t="shared" si="66"/>
        <v>2.3183389306396584E-2</v>
      </c>
    </row>
    <row r="345" spans="1:28">
      <c r="A345" s="71">
        <v>45062</v>
      </c>
      <c r="B345">
        <v>12343.049805000001</v>
      </c>
      <c r="C345" s="105">
        <v>171.61187699999999</v>
      </c>
      <c r="D345" s="105">
        <v>113.400002</v>
      </c>
      <c r="E345" s="105">
        <v>14.2</v>
      </c>
      <c r="F345" s="105">
        <v>3.99</v>
      </c>
      <c r="G345" s="105">
        <v>18.420000000000002</v>
      </c>
      <c r="H345">
        <v>10.36</v>
      </c>
      <c r="I345">
        <v>292.050049</v>
      </c>
      <c r="J345">
        <v>309.77407799999997</v>
      </c>
      <c r="K345">
        <v>166.520004</v>
      </c>
      <c r="L345">
        <v>313.18118299999998</v>
      </c>
      <c r="M345">
        <v>28.877286999999999</v>
      </c>
      <c r="P345" s="71">
        <v>45062</v>
      </c>
      <c r="Q345">
        <f t="shared" si="56"/>
        <v>-1.7921374622746622E-3</v>
      </c>
      <c r="R345">
        <f t="shared" si="56"/>
        <v>0</v>
      </c>
      <c r="S345">
        <f t="shared" si="57"/>
        <v>1.9784218159646212E-2</v>
      </c>
      <c r="T345">
        <f t="shared" si="58"/>
        <v>-5.6022408963585487E-3</v>
      </c>
      <c r="U345">
        <f t="shared" si="59"/>
        <v>-1.9656019656019673E-2</v>
      </c>
      <c r="V345">
        <f t="shared" si="60"/>
        <v>-7.6228732385720394E-2</v>
      </c>
      <c r="W345">
        <f t="shared" si="61"/>
        <v>4.8496605237632329E-3</v>
      </c>
      <c r="X345">
        <f t="shared" si="62"/>
        <v>8.9801254441408268E-3</v>
      </c>
      <c r="Y345">
        <f t="shared" si="63"/>
        <v>7.3676836454313671E-3</v>
      </c>
      <c r="Z345">
        <f t="shared" si="64"/>
        <v>1.021929629506551E-3</v>
      </c>
      <c r="AA345">
        <f t="shared" si="65"/>
        <v>-3.9123026941259055E-3</v>
      </c>
      <c r="AB345">
        <f t="shared" si="66"/>
        <v>3.0435924171810604E-3</v>
      </c>
    </row>
    <row r="346" spans="1:28">
      <c r="A346" s="71">
        <v>45063</v>
      </c>
      <c r="B346">
        <v>12500.570313</v>
      </c>
      <c r="C346" s="105">
        <v>172.23022499999999</v>
      </c>
      <c r="D346" s="105">
        <v>115.5</v>
      </c>
      <c r="E346" s="105">
        <v>14.91</v>
      </c>
      <c r="F346" s="105">
        <v>4.08</v>
      </c>
      <c r="G346" s="105">
        <v>18.719999000000001</v>
      </c>
      <c r="H346">
        <v>11.04</v>
      </c>
      <c r="I346">
        <v>301.69741800000003</v>
      </c>
      <c r="J346">
        <v>312.70193499999999</v>
      </c>
      <c r="K346">
        <v>173.86000100000001</v>
      </c>
      <c r="L346">
        <v>322.32836900000001</v>
      </c>
      <c r="M346">
        <v>29.471191000000001</v>
      </c>
      <c r="P346" s="71">
        <v>45063</v>
      </c>
      <c r="Q346">
        <f t="shared" si="56"/>
        <v>1.276187899170513E-2</v>
      </c>
      <c r="R346">
        <f t="shared" si="56"/>
        <v>3.6031771856909266E-3</v>
      </c>
      <c r="S346">
        <f t="shared" si="57"/>
        <v>1.8518500555229262E-2</v>
      </c>
      <c r="T346">
        <f t="shared" si="58"/>
        <v>5.0000000000000065E-2</v>
      </c>
      <c r="U346">
        <f t="shared" si="59"/>
        <v>2.2556390977443573E-2</v>
      </c>
      <c r="V346">
        <f t="shared" si="60"/>
        <v>1.6286590662323543E-2</v>
      </c>
      <c r="W346">
        <f t="shared" si="61"/>
        <v>6.5637065637065617E-2</v>
      </c>
      <c r="X346">
        <f t="shared" si="62"/>
        <v>3.3033273005888202E-2</v>
      </c>
      <c r="Y346">
        <f t="shared" si="63"/>
        <v>9.4515881344985151E-3</v>
      </c>
      <c r="Z346">
        <f t="shared" si="64"/>
        <v>4.4078770259938324E-2</v>
      </c>
      <c r="AA346">
        <f t="shared" si="65"/>
        <v>2.9207329483776915E-2</v>
      </c>
      <c r="AB346">
        <f t="shared" si="66"/>
        <v>2.056647496006124E-2</v>
      </c>
    </row>
    <row r="347" spans="1:28">
      <c r="A347" s="71">
        <v>45064</v>
      </c>
      <c r="B347">
        <v>12688.839844</v>
      </c>
      <c r="C347" s="105">
        <v>174.58393899999999</v>
      </c>
      <c r="D347" s="105">
        <v>118.150002</v>
      </c>
      <c r="E347" s="105">
        <v>15.05</v>
      </c>
      <c r="F347" s="105">
        <v>4.34</v>
      </c>
      <c r="G347" s="105">
        <v>18.549999</v>
      </c>
      <c r="H347">
        <v>11.28</v>
      </c>
      <c r="I347">
        <v>316.69326799999999</v>
      </c>
      <c r="J347">
        <v>317.20324699999998</v>
      </c>
      <c r="K347">
        <v>176.88999899999999</v>
      </c>
      <c r="L347">
        <v>321.742615</v>
      </c>
      <c r="M347">
        <v>29.928787</v>
      </c>
      <c r="P347" s="71">
        <v>45064</v>
      </c>
      <c r="Q347">
        <f t="shared" si="56"/>
        <v>1.5060875326960765E-2</v>
      </c>
      <c r="R347">
        <f t="shared" si="56"/>
        <v>1.366609141920355E-2</v>
      </c>
      <c r="S347">
        <f t="shared" si="57"/>
        <v>2.2943740259740265E-2</v>
      </c>
      <c r="T347">
        <f t="shared" si="58"/>
        <v>9.3896713615023858E-3</v>
      </c>
      <c r="U347">
        <f t="shared" si="59"/>
        <v>6.3725490196078372E-2</v>
      </c>
      <c r="V347">
        <f t="shared" si="60"/>
        <v>-9.0811970663033526E-3</v>
      </c>
      <c r="W347">
        <f t="shared" si="61"/>
        <v>2.1739130434782629E-2</v>
      </c>
      <c r="X347">
        <f t="shared" si="62"/>
        <v>4.9704933172480648E-2</v>
      </c>
      <c r="Y347">
        <f t="shared" si="63"/>
        <v>1.4394896533019485E-2</v>
      </c>
      <c r="Z347">
        <f t="shared" si="64"/>
        <v>1.7427803879973391E-2</v>
      </c>
      <c r="AA347">
        <f t="shared" si="65"/>
        <v>-1.8172585981720043E-3</v>
      </c>
      <c r="AB347">
        <f t="shared" si="66"/>
        <v>1.5526892007859431E-2</v>
      </c>
    </row>
    <row r="348" spans="1:28">
      <c r="A348" s="71">
        <v>45065</v>
      </c>
      <c r="B348">
        <v>12657.900390999999</v>
      </c>
      <c r="C348" s="105">
        <v>174.69364899999999</v>
      </c>
      <c r="D348" s="105">
        <v>116.25</v>
      </c>
      <c r="E348" s="105">
        <v>14.82</v>
      </c>
      <c r="F348" s="105">
        <v>4.9800000000000004</v>
      </c>
      <c r="G348" s="105">
        <v>18</v>
      </c>
      <c r="H348">
        <v>10.94</v>
      </c>
      <c r="I348">
        <v>312.55441300000001</v>
      </c>
      <c r="J348">
        <v>317.023956</v>
      </c>
      <c r="K348">
        <v>180.13999899999999</v>
      </c>
      <c r="L348">
        <v>318.39419600000002</v>
      </c>
      <c r="M348">
        <v>29.734065999999999</v>
      </c>
      <c r="P348" s="71">
        <v>45065</v>
      </c>
      <c r="Q348">
        <f t="shared" si="56"/>
        <v>-2.438320081298117E-3</v>
      </c>
      <c r="R348">
        <f t="shared" si="56"/>
        <v>6.2840832111141025E-4</v>
      </c>
      <c r="S348">
        <f t="shared" si="57"/>
        <v>-1.6081269300359392E-2</v>
      </c>
      <c r="T348">
        <f t="shared" si="58"/>
        <v>-1.5282392026578101E-2</v>
      </c>
      <c r="U348">
        <f t="shared" si="59"/>
        <v>0.14746543778801857</v>
      </c>
      <c r="V348">
        <f t="shared" si="60"/>
        <v>-2.9649543377333859E-2</v>
      </c>
      <c r="W348">
        <f t="shared" si="61"/>
        <v>-3.0141843971631194E-2</v>
      </c>
      <c r="X348">
        <f t="shared" si="62"/>
        <v>-1.3068970572497229E-2</v>
      </c>
      <c r="Y348">
        <f t="shared" si="63"/>
        <v>-5.6522435282630606E-4</v>
      </c>
      <c r="Z348">
        <f t="shared" si="64"/>
        <v>1.8373000273463738E-2</v>
      </c>
      <c r="AA348">
        <f t="shared" si="65"/>
        <v>-1.0407135529746279E-2</v>
      </c>
      <c r="AB348">
        <f t="shared" si="66"/>
        <v>-6.5061440679169942E-3</v>
      </c>
    </row>
    <row r="349" spans="1:28">
      <c r="A349" s="71">
        <v>45068</v>
      </c>
      <c r="B349">
        <v>12720.780273</v>
      </c>
      <c r="C349" s="105">
        <v>173.73619099999999</v>
      </c>
      <c r="D349" s="105">
        <v>115.010002</v>
      </c>
      <c r="E349" s="105">
        <v>14.38</v>
      </c>
      <c r="F349" s="105">
        <v>5.62</v>
      </c>
      <c r="G349" s="105">
        <v>17.790001</v>
      </c>
      <c r="H349">
        <v>11.22</v>
      </c>
      <c r="I349">
        <v>311.67468300000002</v>
      </c>
      <c r="J349">
        <v>319.85223400000001</v>
      </c>
      <c r="K349">
        <v>188.86999499999999</v>
      </c>
      <c r="L349">
        <v>317.19348100000002</v>
      </c>
      <c r="M349">
        <v>29.899578000000002</v>
      </c>
      <c r="P349" s="71">
        <v>45068</v>
      </c>
      <c r="Q349">
        <f t="shared" si="56"/>
        <v>4.9676391864096076E-3</v>
      </c>
      <c r="R349">
        <f t="shared" si="56"/>
        <v>-5.4807831050572575E-3</v>
      </c>
      <c r="S349">
        <f t="shared" si="57"/>
        <v>-1.0666649462365591E-2</v>
      </c>
      <c r="T349">
        <f t="shared" si="58"/>
        <v>-2.9689608636977022E-2</v>
      </c>
      <c r="U349">
        <f t="shared" si="59"/>
        <v>0.12851405622489953</v>
      </c>
      <c r="V349">
        <f t="shared" si="60"/>
        <v>-1.1666611111111102E-2</v>
      </c>
      <c r="W349">
        <f t="shared" si="61"/>
        <v>2.5594149908592427E-2</v>
      </c>
      <c r="X349">
        <f t="shared" si="62"/>
        <v>-2.8146459093508144E-3</v>
      </c>
      <c r="Y349">
        <f t="shared" si="63"/>
        <v>8.9213384240275258E-3</v>
      </c>
      <c r="Z349">
        <f t="shared" si="64"/>
        <v>4.8462285158556044E-2</v>
      </c>
      <c r="AA349">
        <f t="shared" si="65"/>
        <v>-3.7711585672246437E-3</v>
      </c>
      <c r="AB349">
        <f t="shared" si="66"/>
        <v>5.5664099218722127E-3</v>
      </c>
    </row>
    <row r="350" spans="1:28">
      <c r="A350" s="71">
        <v>45069</v>
      </c>
      <c r="B350">
        <v>12560.25</v>
      </c>
      <c r="C350" s="105">
        <v>171.10322600000001</v>
      </c>
      <c r="D350" s="105">
        <v>114.989998</v>
      </c>
      <c r="E350" s="105">
        <v>14.07</v>
      </c>
      <c r="F350" s="105">
        <v>5.32</v>
      </c>
      <c r="G350" s="105">
        <v>17.600000000000001</v>
      </c>
      <c r="H350">
        <v>11.04</v>
      </c>
      <c r="I350">
        <v>306.796021</v>
      </c>
      <c r="J350">
        <v>313.95669600000002</v>
      </c>
      <c r="K350">
        <v>185.770004</v>
      </c>
      <c r="L350">
        <v>315.87554899999998</v>
      </c>
      <c r="M350">
        <v>29.753536</v>
      </c>
      <c r="P350" s="71">
        <v>45069</v>
      </c>
      <c r="Q350">
        <f t="shared" si="56"/>
        <v>-1.2619530371161871E-2</v>
      </c>
      <c r="R350">
        <f t="shared" si="56"/>
        <v>-1.5154959855197842E-2</v>
      </c>
      <c r="S350">
        <f t="shared" si="57"/>
        <v>-1.739326984795647E-4</v>
      </c>
      <c r="T350">
        <f t="shared" si="58"/>
        <v>-2.1557719054242037E-2</v>
      </c>
      <c r="U350">
        <f t="shared" si="59"/>
        <v>-5.3380782918149433E-2</v>
      </c>
      <c r="V350">
        <f t="shared" si="60"/>
        <v>-1.0680213002798524E-2</v>
      </c>
      <c r="W350">
        <f t="shared" si="61"/>
        <v>-1.6042780748663235E-2</v>
      </c>
      <c r="X350">
        <f t="shared" si="62"/>
        <v>-1.5653058352513089E-2</v>
      </c>
      <c r="Y350">
        <f t="shared" si="63"/>
        <v>-1.8432067602816828E-2</v>
      </c>
      <c r="Z350">
        <f t="shared" si="64"/>
        <v>-1.641335882917765E-2</v>
      </c>
      <c r="AA350">
        <f t="shared" si="65"/>
        <v>-4.1549782039815679E-3</v>
      </c>
      <c r="AB350">
        <f t="shared" si="66"/>
        <v>-4.8844167633403162E-3</v>
      </c>
    </row>
    <row r="351" spans="1:28">
      <c r="A351" s="71">
        <v>45070</v>
      </c>
      <c r="B351">
        <v>12484.160156</v>
      </c>
      <c r="C351" s="105">
        <v>171.38247699999999</v>
      </c>
      <c r="D351" s="105">
        <v>116.75</v>
      </c>
      <c r="E351" s="105">
        <v>13.8</v>
      </c>
      <c r="F351" s="105">
        <v>5</v>
      </c>
      <c r="G351" s="105">
        <v>17.920000000000002</v>
      </c>
      <c r="H351">
        <v>10.67</v>
      </c>
      <c r="I351">
        <v>305.29641700000002</v>
      </c>
      <c r="J351">
        <v>312.55255099999999</v>
      </c>
      <c r="K351">
        <v>182.89999399999999</v>
      </c>
      <c r="L351">
        <v>312.20495599999998</v>
      </c>
      <c r="M351">
        <v>29.208314999999999</v>
      </c>
      <c r="P351" s="71">
        <v>45070</v>
      </c>
      <c r="Q351">
        <f t="shared" si="56"/>
        <v>-6.0579880177544301E-3</v>
      </c>
      <c r="R351">
        <f t="shared" si="56"/>
        <v>1.6320615720009156E-3</v>
      </c>
      <c r="S351">
        <f t="shared" si="57"/>
        <v>1.530569641370026E-2</v>
      </c>
      <c r="T351">
        <f t="shared" si="58"/>
        <v>-1.9189765458422145E-2</v>
      </c>
      <c r="U351">
        <f t="shared" si="59"/>
        <v>-6.0150375939849676E-2</v>
      </c>
      <c r="V351">
        <f t="shared" si="60"/>
        <v>1.8181818181818195E-2</v>
      </c>
      <c r="W351">
        <f t="shared" si="61"/>
        <v>-3.3514492753623122E-2</v>
      </c>
      <c r="X351">
        <f t="shared" si="62"/>
        <v>-4.8879512684422222E-3</v>
      </c>
      <c r="Y351">
        <f t="shared" si="63"/>
        <v>-4.4724161576729935E-3</v>
      </c>
      <c r="Z351">
        <f t="shared" si="64"/>
        <v>-1.544926488778031E-2</v>
      </c>
      <c r="AA351">
        <f t="shared" si="65"/>
        <v>-1.162037711250641E-2</v>
      </c>
      <c r="AB351">
        <f t="shared" si="66"/>
        <v>-1.8324578295500795E-2</v>
      </c>
    </row>
    <row r="352" spans="1:28">
      <c r="A352" s="71">
        <v>45071</v>
      </c>
      <c r="B352">
        <v>12698.089844</v>
      </c>
      <c r="C352" s="105">
        <v>172.52941899999999</v>
      </c>
      <c r="D352" s="105">
        <v>115</v>
      </c>
      <c r="E352" s="105">
        <v>14.38</v>
      </c>
      <c r="F352" s="105">
        <v>4.78</v>
      </c>
      <c r="G352" s="105">
        <v>17.709999</v>
      </c>
      <c r="H352">
        <v>11</v>
      </c>
      <c r="I352">
        <v>379.69601399999999</v>
      </c>
      <c r="J352">
        <v>324.572632</v>
      </c>
      <c r="K352">
        <v>184.470001</v>
      </c>
      <c r="L352">
        <v>316.17819200000002</v>
      </c>
      <c r="M352">
        <v>30.084564</v>
      </c>
      <c r="P352" s="71">
        <v>45071</v>
      </c>
      <c r="Q352">
        <f t="shared" si="56"/>
        <v>1.7136089678982822E-2</v>
      </c>
      <c r="R352">
        <f t="shared" si="56"/>
        <v>6.6922944520167935E-3</v>
      </c>
      <c r="S352">
        <f t="shared" si="57"/>
        <v>-1.4989293361884369E-2</v>
      </c>
      <c r="T352">
        <f t="shared" si="58"/>
        <v>4.2028985507246382E-2</v>
      </c>
      <c r="U352">
        <f t="shared" si="59"/>
        <v>-4.3999999999999949E-2</v>
      </c>
      <c r="V352">
        <f t="shared" si="60"/>
        <v>-1.1718805803571533E-2</v>
      </c>
      <c r="W352">
        <f t="shared" si="61"/>
        <v>3.09278350515464E-2</v>
      </c>
      <c r="X352">
        <f t="shared" si="62"/>
        <v>0.24369626650416917</v>
      </c>
      <c r="Y352">
        <f t="shared" si="63"/>
        <v>3.8457792014629899E-2</v>
      </c>
      <c r="Z352">
        <f t="shared" si="64"/>
        <v>8.5839641963028381E-3</v>
      </c>
      <c r="AA352">
        <f t="shared" si="65"/>
        <v>1.2726370685800525E-2</v>
      </c>
      <c r="AB352">
        <f t="shared" si="66"/>
        <v>2.9999984593428324E-2</v>
      </c>
    </row>
    <row r="353" spans="1:28">
      <c r="A353" s="71">
        <v>45072</v>
      </c>
      <c r="B353">
        <v>12975.690430000001</v>
      </c>
      <c r="C353" s="105">
        <v>174.962906</v>
      </c>
      <c r="D353" s="105">
        <v>120.110001</v>
      </c>
      <c r="E353" s="105">
        <v>14.35</v>
      </c>
      <c r="F353" s="105">
        <v>4.71</v>
      </c>
      <c r="G353" s="105">
        <v>18.079999999999998</v>
      </c>
      <c r="H353">
        <v>11.28</v>
      </c>
      <c r="I353">
        <v>389.35339399999998</v>
      </c>
      <c r="J353">
        <v>331.51385499999998</v>
      </c>
      <c r="K353">
        <v>193.16999799999999</v>
      </c>
      <c r="L353">
        <v>324.114868</v>
      </c>
      <c r="M353">
        <v>30.474007</v>
      </c>
      <c r="P353" s="71">
        <v>45072</v>
      </c>
      <c r="Q353">
        <f t="shared" si="56"/>
        <v>2.1861601974029983E-2</v>
      </c>
      <c r="R353">
        <f t="shared" si="56"/>
        <v>1.4104765518279603E-2</v>
      </c>
      <c r="S353">
        <f t="shared" si="57"/>
        <v>4.4434791304347798E-2</v>
      </c>
      <c r="T353">
        <f t="shared" si="58"/>
        <v>-2.086230876217047E-3</v>
      </c>
      <c r="U353">
        <f t="shared" si="59"/>
        <v>-1.4644351464435205E-2</v>
      </c>
      <c r="V353">
        <f t="shared" si="60"/>
        <v>2.0892208971892007E-2</v>
      </c>
      <c r="W353">
        <f t="shared" si="61"/>
        <v>2.5454545454545396E-2</v>
      </c>
      <c r="X353">
        <f t="shared" si="62"/>
        <v>2.5434504561325181E-2</v>
      </c>
      <c r="Y353">
        <f t="shared" si="63"/>
        <v>2.1385731006426874E-2</v>
      </c>
      <c r="Z353">
        <f t="shared" si="64"/>
        <v>4.7162123666926181E-2</v>
      </c>
      <c r="AA353">
        <f t="shared" si="65"/>
        <v>2.5101908356791339E-2</v>
      </c>
      <c r="AB353">
        <f t="shared" si="66"/>
        <v>1.294494412483425E-2</v>
      </c>
    </row>
    <row r="354" spans="1:28">
      <c r="A354" s="71">
        <v>45076</v>
      </c>
      <c r="B354">
        <v>13017.429688</v>
      </c>
      <c r="C354" s="105">
        <v>176.82794200000001</v>
      </c>
      <c r="D354" s="105">
        <v>121.660004</v>
      </c>
      <c r="E354" s="105">
        <v>14.62</v>
      </c>
      <c r="F354" s="105">
        <v>4.9800000000000004</v>
      </c>
      <c r="G354" s="105">
        <v>18.959999</v>
      </c>
      <c r="H354">
        <v>11.38</v>
      </c>
      <c r="I354">
        <v>401.00015300000001</v>
      </c>
      <c r="J354">
        <v>329.84075899999999</v>
      </c>
      <c r="K354">
        <v>201.16000399999999</v>
      </c>
      <c r="L354">
        <v>322.96289100000001</v>
      </c>
      <c r="M354">
        <v>30.113772999999998</v>
      </c>
      <c r="P354" s="71">
        <v>45076</v>
      </c>
      <c r="Q354">
        <f t="shared" si="56"/>
        <v>3.2167273275491982E-3</v>
      </c>
      <c r="R354">
        <f t="shared" si="56"/>
        <v>1.0659608042861401E-2</v>
      </c>
      <c r="S354">
        <f t="shared" si="57"/>
        <v>1.2904862102199165E-2</v>
      </c>
      <c r="T354">
        <f t="shared" si="58"/>
        <v>1.8815331010452931E-2</v>
      </c>
      <c r="U354">
        <f t="shared" si="59"/>
        <v>5.7324840764331308E-2</v>
      </c>
      <c r="V354">
        <f t="shared" si="60"/>
        <v>4.8672511061946991E-2</v>
      </c>
      <c r="W354">
        <f t="shared" si="61"/>
        <v>8.8652482269504819E-3</v>
      </c>
      <c r="X354">
        <f t="shared" si="62"/>
        <v>2.9913079427272265E-2</v>
      </c>
      <c r="Y354">
        <f t="shared" si="63"/>
        <v>-5.0468358253080766E-3</v>
      </c>
      <c r="Z354">
        <f t="shared" si="64"/>
        <v>4.1362561902599355E-2</v>
      </c>
      <c r="AA354">
        <f t="shared" si="65"/>
        <v>-3.5542244856227576E-3</v>
      </c>
      <c r="AB354">
        <f t="shared" si="66"/>
        <v>-1.1821025046033558E-2</v>
      </c>
    </row>
    <row r="355" spans="1:28">
      <c r="A355" s="71">
        <v>45077</v>
      </c>
      <c r="B355">
        <v>12935.290039</v>
      </c>
      <c r="C355" s="105">
        <v>176.77806100000001</v>
      </c>
      <c r="D355" s="105">
        <v>120.58000199999999</v>
      </c>
      <c r="E355" s="105">
        <v>14.78</v>
      </c>
      <c r="F355" s="105">
        <v>4.93</v>
      </c>
      <c r="G355" s="105">
        <v>18.73</v>
      </c>
      <c r="H355">
        <v>11.23</v>
      </c>
      <c r="I355">
        <v>378.23642000000001</v>
      </c>
      <c r="J355">
        <v>327.03244000000001</v>
      </c>
      <c r="K355">
        <v>203.929993</v>
      </c>
      <c r="L355">
        <v>318.60531600000002</v>
      </c>
      <c r="M355">
        <v>28.293120999999999</v>
      </c>
      <c r="P355" s="71">
        <v>45077</v>
      </c>
      <c r="Q355">
        <f t="shared" si="56"/>
        <v>-6.3099744702842788E-3</v>
      </c>
      <c r="R355">
        <f t="shared" si="56"/>
        <v>-2.8208777094741722E-4</v>
      </c>
      <c r="S355">
        <f t="shared" si="57"/>
        <v>-8.8772148980038462E-3</v>
      </c>
      <c r="T355">
        <f t="shared" si="58"/>
        <v>1.0943912448700421E-2</v>
      </c>
      <c r="U355">
        <f t="shared" si="59"/>
        <v>-1.0040160642570423E-2</v>
      </c>
      <c r="V355">
        <f t="shared" si="60"/>
        <v>-1.2130749584955115E-2</v>
      </c>
      <c r="W355">
        <f t="shared" si="61"/>
        <v>-1.3181019332161717E-2</v>
      </c>
      <c r="X355">
        <f t="shared" si="62"/>
        <v>-5.6767392305708174E-2</v>
      </c>
      <c r="Y355">
        <f t="shared" si="63"/>
        <v>-8.5141660736961361E-3</v>
      </c>
      <c r="Z355">
        <f t="shared" si="64"/>
        <v>1.3770078270628837E-2</v>
      </c>
      <c r="AA355">
        <f t="shared" si="65"/>
        <v>-1.3492494405495017E-2</v>
      </c>
      <c r="AB355">
        <f t="shared" si="66"/>
        <v>-6.0459112845142292E-2</v>
      </c>
    </row>
    <row r="356" spans="1:28">
      <c r="A356" s="71">
        <v>45078</v>
      </c>
      <c r="B356">
        <v>13100.980469</v>
      </c>
      <c r="C356" s="105">
        <v>179.61050399999999</v>
      </c>
      <c r="D356" s="105">
        <v>122.769997</v>
      </c>
      <c r="E356" s="105">
        <v>14.7</v>
      </c>
      <c r="F356" s="105">
        <v>4.9800000000000004</v>
      </c>
      <c r="G356" s="105">
        <v>18.809999000000001</v>
      </c>
      <c r="H356">
        <v>11.85</v>
      </c>
      <c r="I356">
        <v>397.59115600000001</v>
      </c>
      <c r="J356">
        <v>331.20507800000001</v>
      </c>
      <c r="K356">
        <v>207.520004</v>
      </c>
      <c r="L356">
        <v>311.227936</v>
      </c>
      <c r="M356">
        <v>28.643621</v>
      </c>
      <c r="P356" s="71">
        <v>45078</v>
      </c>
      <c r="Q356">
        <f t="shared" si="56"/>
        <v>1.2809177799681541E-2</v>
      </c>
      <c r="R356">
        <f t="shared" si="56"/>
        <v>1.6022593437089366E-2</v>
      </c>
      <c r="S356">
        <f t="shared" si="57"/>
        <v>1.8162174188718377E-2</v>
      </c>
      <c r="T356">
        <f t="shared" si="58"/>
        <v>-5.4127198917456069E-3</v>
      </c>
      <c r="U356">
        <f t="shared" si="59"/>
        <v>1.014198782961475E-2</v>
      </c>
      <c r="V356">
        <f t="shared" si="60"/>
        <v>4.2711692471970536E-3</v>
      </c>
      <c r="W356">
        <f t="shared" si="61"/>
        <v>5.5209260908281314E-2</v>
      </c>
      <c r="X356">
        <f t="shared" si="62"/>
        <v>5.1171000402340953E-2</v>
      </c>
      <c r="Y356">
        <f t="shared" si="63"/>
        <v>1.2759095091606222E-2</v>
      </c>
      <c r="Z356">
        <f t="shared" si="64"/>
        <v>1.7604134375662946E-2</v>
      </c>
      <c r="AA356">
        <f t="shared" si="65"/>
        <v>-2.3155231973593361E-2</v>
      </c>
      <c r="AB356">
        <f t="shared" si="66"/>
        <v>1.2388170255236256E-2</v>
      </c>
    </row>
    <row r="357" spans="1:28">
      <c r="A357" s="71">
        <v>45079</v>
      </c>
      <c r="B357">
        <v>13240.769531</v>
      </c>
      <c r="C357" s="105">
        <v>180.46821600000001</v>
      </c>
      <c r="D357" s="105">
        <v>124.25</v>
      </c>
      <c r="E357" s="105">
        <v>14.87</v>
      </c>
      <c r="F357" s="105">
        <v>5.03</v>
      </c>
      <c r="G357" s="105">
        <v>19.68</v>
      </c>
      <c r="H357">
        <v>12.18</v>
      </c>
      <c r="I357">
        <v>393.16235399999999</v>
      </c>
      <c r="J357">
        <v>334.01345800000001</v>
      </c>
      <c r="K357">
        <v>213.970001</v>
      </c>
      <c r="L357">
        <v>318.35940599999998</v>
      </c>
      <c r="M357">
        <v>29.743801000000001</v>
      </c>
      <c r="P357" s="71">
        <v>45079</v>
      </c>
      <c r="Q357">
        <f t="shared" si="56"/>
        <v>1.0670122158473072E-2</v>
      </c>
      <c r="R357">
        <f t="shared" si="56"/>
        <v>4.7753999955371246E-3</v>
      </c>
      <c r="S357">
        <f t="shared" si="57"/>
        <v>1.2055087042154088E-2</v>
      </c>
      <c r="T357">
        <f t="shared" si="58"/>
        <v>1.1564625850340132E-2</v>
      </c>
      <c r="U357">
        <f t="shared" si="59"/>
        <v>1.0040160642570245E-2</v>
      </c>
      <c r="V357">
        <f t="shared" si="60"/>
        <v>4.6252049242533101E-2</v>
      </c>
      <c r="W357">
        <f t="shared" si="61"/>
        <v>2.7848101265822791E-2</v>
      </c>
      <c r="X357">
        <f t="shared" si="62"/>
        <v>-1.1139085799987007E-2</v>
      </c>
      <c r="Y357">
        <f t="shared" si="63"/>
        <v>8.4792782072018822E-3</v>
      </c>
      <c r="Z357">
        <f t="shared" si="64"/>
        <v>3.108132650190194E-2</v>
      </c>
      <c r="AA357">
        <f t="shared" si="65"/>
        <v>2.2913977747807249E-2</v>
      </c>
      <c r="AB357">
        <f t="shared" si="66"/>
        <v>3.8409250003691983E-2</v>
      </c>
    </row>
    <row r="358" spans="1:28">
      <c r="A358" s="71">
        <v>45082</v>
      </c>
      <c r="B358">
        <v>13229.429688</v>
      </c>
      <c r="C358" s="105">
        <v>179.101868</v>
      </c>
      <c r="D358" s="105">
        <v>125.300003</v>
      </c>
      <c r="E358" s="105">
        <v>14.81</v>
      </c>
      <c r="F358" s="105">
        <v>5.39</v>
      </c>
      <c r="G358" s="105">
        <v>19.299999</v>
      </c>
      <c r="H358">
        <v>12.3</v>
      </c>
      <c r="I358">
        <v>391.60278299999999</v>
      </c>
      <c r="J358">
        <v>334.55123900000001</v>
      </c>
      <c r="K358">
        <v>217.61000100000001</v>
      </c>
      <c r="L358">
        <v>316.54950000000002</v>
      </c>
      <c r="M358">
        <v>28.517054000000002</v>
      </c>
      <c r="P358" s="71">
        <v>45082</v>
      </c>
      <c r="Q358">
        <f t="shared" si="56"/>
        <v>-8.5643383290150144E-4</v>
      </c>
      <c r="R358">
        <f t="shared" si="56"/>
        <v>-7.5711282035392661E-3</v>
      </c>
      <c r="S358">
        <f t="shared" si="57"/>
        <v>8.4507283702213581E-3</v>
      </c>
      <c r="T358">
        <f t="shared" si="58"/>
        <v>-4.0349697377268815E-3</v>
      </c>
      <c r="U358">
        <f t="shared" si="59"/>
        <v>7.1570576540755354E-2</v>
      </c>
      <c r="V358">
        <f t="shared" si="60"/>
        <v>-1.9308993902439026E-2</v>
      </c>
      <c r="W358">
        <f t="shared" si="61"/>
        <v>9.8522167487685545E-3</v>
      </c>
      <c r="X358">
        <f t="shared" si="62"/>
        <v>-3.9667353299039547E-3</v>
      </c>
      <c r="Y358">
        <f t="shared" si="63"/>
        <v>1.6100578797636214E-3</v>
      </c>
      <c r="Z358">
        <f t="shared" si="64"/>
        <v>1.7011730536936415E-2</v>
      </c>
      <c r="AA358">
        <f t="shared" si="65"/>
        <v>-5.6851029556197735E-3</v>
      </c>
      <c r="AB358">
        <f t="shared" si="66"/>
        <v>-4.1243787234859441E-2</v>
      </c>
    </row>
    <row r="359" spans="1:28">
      <c r="A359" s="71">
        <v>45083</v>
      </c>
      <c r="B359">
        <v>13276.419921999999</v>
      </c>
      <c r="C359" s="105">
        <v>178.73284899999999</v>
      </c>
      <c r="D359" s="105">
        <v>126.610001</v>
      </c>
      <c r="E359" s="105">
        <v>14.93</v>
      </c>
      <c r="F359" s="105">
        <v>5.53</v>
      </c>
      <c r="G359" s="105">
        <v>21.540001</v>
      </c>
      <c r="H359">
        <v>12.77</v>
      </c>
      <c r="I359">
        <v>386.43420400000002</v>
      </c>
      <c r="J359">
        <v>332.30053700000002</v>
      </c>
      <c r="K359">
        <v>221.30999800000001</v>
      </c>
      <c r="L359">
        <v>321.45788599999997</v>
      </c>
      <c r="M359">
        <v>28.867552</v>
      </c>
      <c r="P359" s="71">
        <v>45083</v>
      </c>
      <c r="Q359">
        <f t="shared" si="56"/>
        <v>3.5519470686345856E-3</v>
      </c>
      <c r="R359">
        <f t="shared" si="56"/>
        <v>-2.0603861038457102E-3</v>
      </c>
      <c r="S359">
        <f t="shared" si="57"/>
        <v>1.0454892008262705E-2</v>
      </c>
      <c r="T359">
        <f t="shared" si="58"/>
        <v>8.1026333558405945E-3</v>
      </c>
      <c r="U359">
        <f t="shared" si="59"/>
        <v>2.597402597402608E-2</v>
      </c>
      <c r="V359">
        <f t="shared" si="60"/>
        <v>0.11606228580633608</v>
      </c>
      <c r="W359">
        <f t="shared" si="61"/>
        <v>3.8211382113821045E-2</v>
      </c>
      <c r="X359">
        <f t="shared" si="62"/>
        <v>-1.3198524689749117E-2</v>
      </c>
      <c r="Y359">
        <f t="shared" si="63"/>
        <v>-6.7275255256190811E-3</v>
      </c>
      <c r="Z359">
        <f t="shared" si="64"/>
        <v>1.7002881223276114E-2</v>
      </c>
      <c r="AA359">
        <f t="shared" si="65"/>
        <v>1.5505903500084347E-2</v>
      </c>
      <c r="AB359">
        <f t="shared" si="66"/>
        <v>1.2290820783942065E-2</v>
      </c>
    </row>
    <row r="360" spans="1:28">
      <c r="A360" s="71">
        <v>45084</v>
      </c>
      <c r="B360">
        <v>13104.900390999999</v>
      </c>
      <c r="C360" s="105">
        <v>177.34655799999999</v>
      </c>
      <c r="D360" s="105">
        <v>121.230003</v>
      </c>
      <c r="E360" s="105">
        <v>15.16</v>
      </c>
      <c r="F360" s="105">
        <v>5.29</v>
      </c>
      <c r="G360" s="105">
        <v>21.5</v>
      </c>
      <c r="H360">
        <v>13.03</v>
      </c>
      <c r="I360">
        <v>374.68618800000002</v>
      </c>
      <c r="J360">
        <v>322.04315200000002</v>
      </c>
      <c r="K360">
        <v>224.570007</v>
      </c>
      <c r="L360">
        <v>330.26162699999998</v>
      </c>
      <c r="M360">
        <v>29.140163000000001</v>
      </c>
      <c r="P360" s="71">
        <v>45084</v>
      </c>
      <c r="Q360">
        <f t="shared" si="56"/>
        <v>-1.2919110122133114E-2</v>
      </c>
      <c r="R360">
        <f t="shared" si="56"/>
        <v>-7.756218332311147E-3</v>
      </c>
      <c r="S360">
        <f t="shared" si="57"/>
        <v>-4.2492677967832897E-2</v>
      </c>
      <c r="T360">
        <f t="shared" si="58"/>
        <v>1.5405224380442091E-2</v>
      </c>
      <c r="U360">
        <f t="shared" si="59"/>
        <v>-4.3399638336347232E-2</v>
      </c>
      <c r="V360">
        <f t="shared" si="60"/>
        <v>-1.8570565525971969E-3</v>
      </c>
      <c r="W360">
        <f t="shared" si="61"/>
        <v>2.0360219263899748E-2</v>
      </c>
      <c r="X360">
        <f t="shared" si="62"/>
        <v>-3.040107702267475E-2</v>
      </c>
      <c r="Y360">
        <f t="shared" si="63"/>
        <v>-3.0867795437838845E-2</v>
      </c>
      <c r="Z360">
        <f t="shared" si="64"/>
        <v>1.4730509373553004E-2</v>
      </c>
      <c r="AA360">
        <f t="shared" si="65"/>
        <v>2.7386918733112067E-2</v>
      </c>
      <c r="AB360">
        <f t="shared" si="66"/>
        <v>9.4435094461768447E-3</v>
      </c>
    </row>
    <row r="361" spans="1:28">
      <c r="A361" s="71">
        <v>45085</v>
      </c>
      <c r="B361">
        <v>13238.519531</v>
      </c>
      <c r="C361" s="105">
        <v>180.08923300000001</v>
      </c>
      <c r="D361" s="105">
        <v>124.25</v>
      </c>
      <c r="E361" s="105">
        <v>15.3</v>
      </c>
      <c r="F361" s="105">
        <v>5.48</v>
      </c>
      <c r="G361" s="105">
        <v>21.84</v>
      </c>
      <c r="H361">
        <v>12.75</v>
      </c>
      <c r="I361">
        <v>385.03445399999998</v>
      </c>
      <c r="J361">
        <v>323.91537499999998</v>
      </c>
      <c r="K361">
        <v>234.86000100000001</v>
      </c>
      <c r="L361">
        <v>329.986176</v>
      </c>
      <c r="M361">
        <v>29.247261000000002</v>
      </c>
      <c r="P361" s="71">
        <v>45085</v>
      </c>
      <c r="Q361">
        <f t="shared" si="56"/>
        <v>1.0196120230853933E-2</v>
      </c>
      <c r="R361">
        <f t="shared" si="56"/>
        <v>1.5465059096326075E-2</v>
      </c>
      <c r="S361">
        <f t="shared" si="57"/>
        <v>2.4911300216663393E-2</v>
      </c>
      <c r="T361">
        <f t="shared" si="58"/>
        <v>9.2348284960422546E-3</v>
      </c>
      <c r="U361">
        <f t="shared" si="59"/>
        <v>3.5916824196597426E-2</v>
      </c>
      <c r="V361">
        <f t="shared" si="60"/>
        <v>1.5813953488372088E-2</v>
      </c>
      <c r="W361">
        <f t="shared" si="61"/>
        <v>-2.1488871834228655E-2</v>
      </c>
      <c r="X361">
        <f t="shared" si="62"/>
        <v>2.7618488034578864E-2</v>
      </c>
      <c r="Y361">
        <f t="shared" si="63"/>
        <v>5.8135780511798076E-3</v>
      </c>
      <c r="Z361">
        <f t="shared" si="64"/>
        <v>4.5820874022593799E-2</v>
      </c>
      <c r="AA361">
        <f t="shared" si="65"/>
        <v>-8.340387664836868E-4</v>
      </c>
      <c r="AB361">
        <f t="shared" si="66"/>
        <v>3.6752711369528227E-3</v>
      </c>
    </row>
    <row r="362" spans="1:28">
      <c r="A362" s="71">
        <v>45086</v>
      </c>
      <c r="B362">
        <v>13259.139648</v>
      </c>
      <c r="C362" s="105">
        <v>180.478195</v>
      </c>
      <c r="D362" s="105">
        <v>123.43</v>
      </c>
      <c r="E362" s="105">
        <v>15.57</v>
      </c>
      <c r="F362" s="105">
        <v>5.88</v>
      </c>
      <c r="G362" s="105">
        <v>20.74</v>
      </c>
      <c r="H362">
        <v>13.09</v>
      </c>
      <c r="I362">
        <v>387.63400300000001</v>
      </c>
      <c r="J362">
        <v>325.43905599999999</v>
      </c>
      <c r="K362">
        <v>244.39999399999999</v>
      </c>
      <c r="L362">
        <v>330.52719100000002</v>
      </c>
      <c r="M362">
        <v>29.013591999999999</v>
      </c>
      <c r="P362" s="71">
        <v>45086</v>
      </c>
      <c r="Q362">
        <f t="shared" si="56"/>
        <v>1.5575848154104591E-3</v>
      </c>
      <c r="R362">
        <f t="shared" si="56"/>
        <v>2.1598292886282227E-3</v>
      </c>
      <c r="S362">
        <f t="shared" si="57"/>
        <v>-6.5995975855130239E-3</v>
      </c>
      <c r="T362">
        <f t="shared" si="58"/>
        <v>1.7647058823529384E-2</v>
      </c>
      <c r="U362">
        <f t="shared" si="59"/>
        <v>7.2992700729926904E-2</v>
      </c>
      <c r="V362">
        <f t="shared" si="60"/>
        <v>-5.036630036630043E-2</v>
      </c>
      <c r="W362">
        <f t="shared" si="61"/>
        <v>2.6666666666666655E-2</v>
      </c>
      <c r="X362">
        <f t="shared" si="62"/>
        <v>6.7514711293863187E-3</v>
      </c>
      <c r="Y362">
        <f t="shared" si="63"/>
        <v>4.7039477517855106E-3</v>
      </c>
      <c r="Z362">
        <f t="shared" si="64"/>
        <v>4.0619913818360158E-2</v>
      </c>
      <c r="AA362">
        <f t="shared" si="65"/>
        <v>1.6395080744231413E-3</v>
      </c>
      <c r="AB362">
        <f t="shared" si="66"/>
        <v>-7.9894318992811859E-3</v>
      </c>
    </row>
    <row r="363" spans="1:28">
      <c r="A363" s="71">
        <v>45089</v>
      </c>
      <c r="B363">
        <v>13461.919921999999</v>
      </c>
      <c r="C363" s="105">
        <v>183.30064400000001</v>
      </c>
      <c r="D363" s="105">
        <v>126.57</v>
      </c>
      <c r="E363" s="105">
        <v>16.02</v>
      </c>
      <c r="F363" s="105">
        <v>5.76</v>
      </c>
      <c r="G363" s="105">
        <v>20.219999000000001</v>
      </c>
      <c r="H363">
        <v>14.72</v>
      </c>
      <c r="I363">
        <v>394.75277699999998</v>
      </c>
      <c r="J363">
        <v>330.47814899999997</v>
      </c>
      <c r="K363">
        <v>249.83000200000001</v>
      </c>
      <c r="L363">
        <v>333.94049100000001</v>
      </c>
      <c r="M363">
        <v>29.636704999999999</v>
      </c>
      <c r="P363" s="71">
        <v>45089</v>
      </c>
      <c r="Q363">
        <f t="shared" si="56"/>
        <v>1.5293622315124048E-2</v>
      </c>
      <c r="R363">
        <f t="shared" si="56"/>
        <v>1.5638725775155307E-2</v>
      </c>
      <c r="S363">
        <f t="shared" si="57"/>
        <v>2.5439520375921464E-2</v>
      </c>
      <c r="T363">
        <f t="shared" si="58"/>
        <v>2.8901734104046197E-2</v>
      </c>
      <c r="U363">
        <f t="shared" si="59"/>
        <v>-2.0408163265306142E-2</v>
      </c>
      <c r="V363">
        <f t="shared" si="60"/>
        <v>-2.5072372227579416E-2</v>
      </c>
      <c r="W363">
        <f t="shared" si="61"/>
        <v>0.12452253628724223</v>
      </c>
      <c r="X363">
        <f t="shared" si="62"/>
        <v>1.8364678910791975E-2</v>
      </c>
      <c r="Y363">
        <f t="shared" si="63"/>
        <v>1.5483983581859886E-2</v>
      </c>
      <c r="Z363">
        <f t="shared" si="64"/>
        <v>2.2217709219747424E-2</v>
      </c>
      <c r="AA363">
        <f t="shared" si="65"/>
        <v>1.0326835712587386E-2</v>
      </c>
      <c r="AB363">
        <f t="shared" si="66"/>
        <v>2.1476589317172449E-2</v>
      </c>
    </row>
    <row r="364" spans="1:28">
      <c r="A364" s="71">
        <v>45090</v>
      </c>
      <c r="B364">
        <v>13573.320313</v>
      </c>
      <c r="C364" s="105">
        <v>182.821945</v>
      </c>
      <c r="D364" s="105">
        <v>126.660004</v>
      </c>
      <c r="E364" s="105">
        <v>16.309999000000001</v>
      </c>
      <c r="F364" s="105">
        <v>6.05</v>
      </c>
      <c r="G364" s="105">
        <v>20.959999</v>
      </c>
      <c r="H364">
        <v>15.34</v>
      </c>
      <c r="I364">
        <v>410.15014600000001</v>
      </c>
      <c r="J364">
        <v>332.908051</v>
      </c>
      <c r="K364">
        <v>258.709991</v>
      </c>
      <c r="L364">
        <v>336.901276</v>
      </c>
      <c r="M364">
        <v>30.336936999999999</v>
      </c>
      <c r="P364" s="71">
        <v>45090</v>
      </c>
      <c r="Q364">
        <f t="shared" si="56"/>
        <v>8.2752231216251804E-3</v>
      </c>
      <c r="R364">
        <f t="shared" si="56"/>
        <v>-2.6115511083529305E-3</v>
      </c>
      <c r="S364">
        <f t="shared" si="57"/>
        <v>7.1110057675600482E-4</v>
      </c>
      <c r="T364">
        <f t="shared" si="58"/>
        <v>1.8102309612983876E-2</v>
      </c>
      <c r="U364">
        <f t="shared" si="59"/>
        <v>5.0347222222222231E-2</v>
      </c>
      <c r="V364">
        <f t="shared" si="60"/>
        <v>3.6597430098784793E-2</v>
      </c>
      <c r="W364">
        <f t="shared" si="61"/>
        <v>4.2119565217391249E-2</v>
      </c>
      <c r="X364">
        <f t="shared" si="62"/>
        <v>3.9005093560114529E-2</v>
      </c>
      <c r="Y364">
        <f t="shared" si="63"/>
        <v>7.3526858200843627E-3</v>
      </c>
      <c r="Z364">
        <f t="shared" si="64"/>
        <v>3.5544125721137347E-2</v>
      </c>
      <c r="AA364">
        <f t="shared" si="65"/>
        <v>8.8662054461673152E-3</v>
      </c>
      <c r="AB364">
        <f t="shared" si="66"/>
        <v>2.3627187975181443E-2</v>
      </c>
    </row>
    <row r="365" spans="1:28">
      <c r="A365" s="71">
        <v>45091</v>
      </c>
      <c r="B365">
        <v>13626.480469</v>
      </c>
      <c r="C365" s="105">
        <v>183.46023600000001</v>
      </c>
      <c r="D365" s="105">
        <v>126.41999800000001</v>
      </c>
      <c r="E365" s="105">
        <v>16.59</v>
      </c>
      <c r="F365" s="105">
        <v>5.75</v>
      </c>
      <c r="G365" s="105">
        <v>22.35</v>
      </c>
      <c r="H365">
        <v>15.6</v>
      </c>
      <c r="I365">
        <v>429.89679000000001</v>
      </c>
      <c r="J365">
        <v>335.94543499999997</v>
      </c>
      <c r="K365">
        <v>256.790009</v>
      </c>
      <c r="L365">
        <v>332.88797</v>
      </c>
      <c r="M365">
        <v>30.395864</v>
      </c>
      <c r="P365" s="71">
        <v>45091</v>
      </c>
      <c r="Q365">
        <f t="shared" si="56"/>
        <v>3.9165181970313616E-3</v>
      </c>
      <c r="R365">
        <f t="shared" si="56"/>
        <v>3.4913259455806003E-3</v>
      </c>
      <c r="S365">
        <f t="shared" si="57"/>
        <v>-1.8948838814184306E-3</v>
      </c>
      <c r="T365">
        <f t="shared" si="58"/>
        <v>1.7167444338899013E-2</v>
      </c>
      <c r="U365">
        <f t="shared" si="59"/>
        <v>-4.9586776859504106E-2</v>
      </c>
      <c r="V365">
        <f t="shared" si="60"/>
        <v>6.631684476702511E-2</v>
      </c>
      <c r="W365">
        <f t="shared" si="61"/>
        <v>1.6949152542372867E-2</v>
      </c>
      <c r="X365">
        <f t="shared" si="62"/>
        <v>4.8144915203809299E-2</v>
      </c>
      <c r="Y365">
        <f t="shared" si="63"/>
        <v>9.1237925633705225E-3</v>
      </c>
      <c r="Z365">
        <f t="shared" si="64"/>
        <v>-7.4213678125790066E-3</v>
      </c>
      <c r="AA365">
        <f t="shared" si="65"/>
        <v>-1.1912409616400504E-2</v>
      </c>
      <c r="AB365">
        <f t="shared" si="66"/>
        <v>1.9424175881698478E-3</v>
      </c>
    </row>
    <row r="366" spans="1:28">
      <c r="A366" s="71">
        <v>45092</v>
      </c>
      <c r="B366">
        <v>13782.820313</v>
      </c>
      <c r="C366" s="105">
        <v>185.51473999999999</v>
      </c>
      <c r="D366" s="105">
        <v>127.110001</v>
      </c>
      <c r="E366" s="105">
        <v>16.649999999999999</v>
      </c>
      <c r="F366" s="105">
        <v>5.82</v>
      </c>
      <c r="G366" s="105">
        <v>22.1</v>
      </c>
      <c r="H366">
        <v>16.120000999999998</v>
      </c>
      <c r="I366">
        <v>426.45736699999998</v>
      </c>
      <c r="J366">
        <v>346.66095000000001</v>
      </c>
      <c r="K366">
        <v>255.89999399999999</v>
      </c>
      <c r="L366">
        <v>334.18640099999999</v>
      </c>
      <c r="M366">
        <v>30.543178999999999</v>
      </c>
      <c r="P366" s="71">
        <v>45092</v>
      </c>
      <c r="Q366">
        <f t="shared" si="56"/>
        <v>1.1473237301126321E-2</v>
      </c>
      <c r="R366">
        <f t="shared" si="56"/>
        <v>1.1198633800950632E-2</v>
      </c>
      <c r="S366">
        <f t="shared" si="57"/>
        <v>5.4580209691190637E-3</v>
      </c>
      <c r="T366">
        <f t="shared" si="58"/>
        <v>3.6166365280288562E-3</v>
      </c>
      <c r="U366">
        <f t="shared" si="59"/>
        <v>1.2173913043478311E-2</v>
      </c>
      <c r="V366">
        <f t="shared" si="60"/>
        <v>-1.1185682326621923E-2</v>
      </c>
      <c r="W366">
        <f t="shared" si="61"/>
        <v>3.3333397435897361E-2</v>
      </c>
      <c r="X366">
        <f t="shared" si="62"/>
        <v>-8.0005784644263875E-3</v>
      </c>
      <c r="Y366">
        <f t="shared" si="63"/>
        <v>3.1896593564368692E-2</v>
      </c>
      <c r="Z366">
        <f t="shared" si="64"/>
        <v>-3.4659253429131869E-3</v>
      </c>
      <c r="AA366">
        <f t="shared" si="65"/>
        <v>3.900504424957122E-3</v>
      </c>
      <c r="AB366">
        <f t="shared" si="66"/>
        <v>4.846547543442061E-3</v>
      </c>
    </row>
    <row r="367" spans="1:28">
      <c r="A367" s="71">
        <v>45093</v>
      </c>
      <c r="B367">
        <v>13689.570313</v>
      </c>
      <c r="C367" s="105">
        <v>184.42764299999999</v>
      </c>
      <c r="D367" s="105">
        <v>125.489998</v>
      </c>
      <c r="E367" s="105">
        <v>16.48</v>
      </c>
      <c r="F367" s="105">
        <v>5.75</v>
      </c>
      <c r="G367" s="105">
        <v>21.93</v>
      </c>
      <c r="H367">
        <v>15.8</v>
      </c>
      <c r="I367">
        <v>426.84732100000002</v>
      </c>
      <c r="J367">
        <v>340.91479500000003</v>
      </c>
      <c r="K367">
        <v>260.540009</v>
      </c>
      <c r="L367">
        <v>332.779785</v>
      </c>
      <c r="M367">
        <v>30.444969</v>
      </c>
      <c r="P367" s="71">
        <v>45093</v>
      </c>
      <c r="Q367">
        <f t="shared" si="56"/>
        <v>-6.7656689909862859E-3</v>
      </c>
      <c r="R367">
        <f t="shared" si="56"/>
        <v>-5.8598955533129072E-3</v>
      </c>
      <c r="S367">
        <f t="shared" si="57"/>
        <v>-1.2744890152270528E-2</v>
      </c>
      <c r="T367">
        <f t="shared" si="58"/>
        <v>-1.02102102102101E-2</v>
      </c>
      <c r="U367">
        <f t="shared" si="59"/>
        <v>-1.2027491408934755E-2</v>
      </c>
      <c r="V367">
        <f t="shared" si="60"/>
        <v>-7.6923076923077691E-3</v>
      </c>
      <c r="W367">
        <f t="shared" si="61"/>
        <v>-1.9851177428586872E-2</v>
      </c>
      <c r="X367">
        <f t="shared" si="62"/>
        <v>9.1440324443977934E-4</v>
      </c>
      <c r="Y367">
        <f t="shared" si="63"/>
        <v>-1.6575720455390165E-2</v>
      </c>
      <c r="Z367">
        <f t="shared" si="64"/>
        <v>1.813214188664657E-2</v>
      </c>
      <c r="AA367">
        <f t="shared" si="65"/>
        <v>-4.20907611976702E-3</v>
      </c>
      <c r="AB367">
        <f t="shared" si="66"/>
        <v>-3.2154478746301471E-3</v>
      </c>
    </row>
    <row r="368" spans="1:28">
      <c r="A368" s="71">
        <v>45097</v>
      </c>
      <c r="B368">
        <v>13667.290039</v>
      </c>
      <c r="C368" s="105">
        <v>184.51741000000001</v>
      </c>
      <c r="D368" s="105">
        <v>125.779999</v>
      </c>
      <c r="E368" s="105">
        <v>16.32</v>
      </c>
      <c r="F368" s="105">
        <v>5.73</v>
      </c>
      <c r="G368" s="105">
        <v>20.620000999999998</v>
      </c>
      <c r="H368">
        <v>15.9</v>
      </c>
      <c r="I368">
        <v>438.005402</v>
      </c>
      <c r="J368">
        <v>336.65249599999999</v>
      </c>
      <c r="K368">
        <v>274.45001200000002</v>
      </c>
      <c r="L368">
        <v>325.31384300000002</v>
      </c>
      <c r="M368">
        <v>29.620007999999999</v>
      </c>
      <c r="P368" s="71">
        <v>45097</v>
      </c>
      <c r="Q368">
        <f t="shared" si="56"/>
        <v>-1.6275364011127998E-3</v>
      </c>
      <c r="R368">
        <f t="shared" si="56"/>
        <v>4.8673289177167032E-4</v>
      </c>
      <c r="S368">
        <f t="shared" si="57"/>
        <v>2.3109491164387758E-3</v>
      </c>
      <c r="T368">
        <f t="shared" si="58"/>
        <v>-9.7087378640776777E-3</v>
      </c>
      <c r="U368">
        <f t="shared" si="59"/>
        <v>-3.4782608695651434E-3</v>
      </c>
      <c r="V368">
        <f t="shared" si="60"/>
        <v>-5.9735476516187928E-2</v>
      </c>
      <c r="W368">
        <f t="shared" si="61"/>
        <v>6.3291139240506103E-3</v>
      </c>
      <c r="X368">
        <f t="shared" si="62"/>
        <v>2.6140684153432889E-2</v>
      </c>
      <c r="Y368">
        <f t="shared" si="63"/>
        <v>-1.2502534540925515E-2</v>
      </c>
      <c r="Z368">
        <f t="shared" si="64"/>
        <v>5.3389124585468246E-2</v>
      </c>
      <c r="AA368">
        <f t="shared" si="65"/>
        <v>-2.2435082707923451E-2</v>
      </c>
      <c r="AB368">
        <f t="shared" si="66"/>
        <v>-2.709679224833508E-2</v>
      </c>
    </row>
    <row r="369" spans="1:28">
      <c r="A369" s="71">
        <v>45098</v>
      </c>
      <c r="B369">
        <v>13502.200194999999</v>
      </c>
      <c r="C369" s="105">
        <v>183.470215</v>
      </c>
      <c r="D369" s="105">
        <v>124.83000199999999</v>
      </c>
      <c r="E369" s="105">
        <v>16.299999</v>
      </c>
      <c r="F369" s="105">
        <v>5.51</v>
      </c>
      <c r="G369" s="105">
        <v>21.18</v>
      </c>
      <c r="H369">
        <v>15.89</v>
      </c>
      <c r="I369">
        <v>430.37670900000001</v>
      </c>
      <c r="J369">
        <v>332.18103000000002</v>
      </c>
      <c r="K369">
        <v>259.459991</v>
      </c>
      <c r="L369">
        <v>319.75619499999999</v>
      </c>
      <c r="M369">
        <v>29.315556999999998</v>
      </c>
      <c r="P369" s="71">
        <v>45098</v>
      </c>
      <c r="Q369">
        <f t="shared" si="56"/>
        <v>-1.2079193719377546E-2</v>
      </c>
      <c r="R369">
        <f t="shared" si="56"/>
        <v>-5.6753181176779806E-3</v>
      </c>
      <c r="S369">
        <f t="shared" si="57"/>
        <v>-7.552846299513887E-3</v>
      </c>
      <c r="T369">
        <f t="shared" si="58"/>
        <v>-1.2255514705882722E-3</v>
      </c>
      <c r="U369">
        <f t="shared" si="59"/>
        <v>-3.8394415357766255E-2</v>
      </c>
      <c r="V369">
        <f t="shared" si="60"/>
        <v>2.7158049119396323E-2</v>
      </c>
      <c r="W369">
        <f t="shared" si="61"/>
        <v>-6.2893081761004953E-4</v>
      </c>
      <c r="X369">
        <f t="shared" si="62"/>
        <v>-1.7416892497595267E-2</v>
      </c>
      <c r="Y369">
        <f t="shared" si="63"/>
        <v>-1.3282141238008121E-2</v>
      </c>
      <c r="Z369">
        <f t="shared" si="64"/>
        <v>-5.4618401692764405E-2</v>
      </c>
      <c r="AA369">
        <f t="shared" si="65"/>
        <v>-1.7083957905843029E-2</v>
      </c>
      <c r="AB369">
        <f t="shared" si="66"/>
        <v>-1.0278559006466178E-2</v>
      </c>
    </row>
    <row r="370" spans="1:28">
      <c r="A370" s="71">
        <v>45099</v>
      </c>
      <c r="B370">
        <v>13630.610352</v>
      </c>
      <c r="C370" s="105">
        <v>186.50212099999999</v>
      </c>
      <c r="D370" s="105">
        <v>130.14999399999999</v>
      </c>
      <c r="E370" s="105">
        <v>16.360001</v>
      </c>
      <c r="F370" s="105">
        <v>5.53</v>
      </c>
      <c r="G370" s="105">
        <v>24.84</v>
      </c>
      <c r="H370">
        <v>15.76</v>
      </c>
      <c r="I370">
        <v>430.17675800000001</v>
      </c>
      <c r="J370">
        <v>338.305634</v>
      </c>
      <c r="K370">
        <v>264.60998499999999</v>
      </c>
      <c r="L370">
        <v>314.35592700000001</v>
      </c>
      <c r="M370">
        <v>29.266452999999998</v>
      </c>
      <c r="P370" s="71">
        <v>45099</v>
      </c>
      <c r="Q370">
        <f t="shared" si="56"/>
        <v>9.5103135152411547E-3</v>
      </c>
      <c r="R370">
        <f t="shared" si="56"/>
        <v>1.6525330828221857E-2</v>
      </c>
      <c r="S370">
        <f t="shared" si="57"/>
        <v>4.2617895656206106E-2</v>
      </c>
      <c r="T370">
        <f t="shared" si="58"/>
        <v>3.6811045203132085E-3</v>
      </c>
      <c r="U370">
        <f t="shared" si="59"/>
        <v>3.6297640653358372E-3</v>
      </c>
      <c r="V370">
        <f t="shared" si="60"/>
        <v>0.17280453257790368</v>
      </c>
      <c r="W370">
        <f t="shared" si="61"/>
        <v>-8.1812460667086712E-3</v>
      </c>
      <c r="X370">
        <f t="shared" si="62"/>
        <v>-4.6459530875774847E-4</v>
      </c>
      <c r="Y370">
        <f t="shared" si="63"/>
        <v>1.8437548947331447E-2</v>
      </c>
      <c r="Z370">
        <f t="shared" si="64"/>
        <v>1.9848894544978197E-2</v>
      </c>
      <c r="AA370">
        <f t="shared" si="65"/>
        <v>-1.6888704845890421E-2</v>
      </c>
      <c r="AB370">
        <f t="shared" si="66"/>
        <v>-1.675015078171628E-3</v>
      </c>
    </row>
    <row r="371" spans="1:28">
      <c r="A371" s="71">
        <v>45100</v>
      </c>
      <c r="B371">
        <v>13492.519531</v>
      </c>
      <c r="C371" s="105">
        <v>186.182953</v>
      </c>
      <c r="D371" s="105">
        <v>129.33000200000001</v>
      </c>
      <c r="E371" s="105">
        <v>16.260000000000002</v>
      </c>
      <c r="F371" s="105">
        <v>5.35</v>
      </c>
      <c r="G371" s="105">
        <v>23.91</v>
      </c>
      <c r="H371">
        <v>15.8</v>
      </c>
      <c r="I371">
        <v>422.01812699999999</v>
      </c>
      <c r="J371">
        <v>333.63501000000002</v>
      </c>
      <c r="K371">
        <v>256.60000600000001</v>
      </c>
      <c r="L371">
        <v>309.56555200000003</v>
      </c>
      <c r="M371">
        <v>29.079857000000001</v>
      </c>
      <c r="P371" s="71">
        <v>45100</v>
      </c>
      <c r="Q371">
        <f t="shared" si="56"/>
        <v>-1.0130934524127007E-2</v>
      </c>
      <c r="R371">
        <f t="shared" si="56"/>
        <v>-1.7113371059195117E-3</v>
      </c>
      <c r="S371">
        <f t="shared" si="57"/>
        <v>-6.3003614122332189E-3</v>
      </c>
      <c r="T371">
        <f t="shared" si="58"/>
        <v>-6.1125301887205814E-3</v>
      </c>
      <c r="U371">
        <f t="shared" si="59"/>
        <v>-3.2549728752260504E-2</v>
      </c>
      <c r="V371">
        <f t="shared" si="60"/>
        <v>-3.7439613526570034E-2</v>
      </c>
      <c r="W371">
        <f t="shared" si="61"/>
        <v>2.5380710659899065E-3</v>
      </c>
      <c r="X371">
        <f t="shared" si="62"/>
        <v>-1.8965764301008596E-2</v>
      </c>
      <c r="Y371">
        <f t="shared" si="63"/>
        <v>-1.3805930290832743E-2</v>
      </c>
      <c r="Z371">
        <f t="shared" si="64"/>
        <v>-3.0270887170036259E-2</v>
      </c>
      <c r="AA371">
        <f t="shared" si="65"/>
        <v>-1.5238697885279519E-2</v>
      </c>
      <c r="AB371">
        <f t="shared" si="66"/>
        <v>-6.3757640872981088E-3</v>
      </c>
    </row>
    <row r="372" spans="1:28">
      <c r="A372" s="71">
        <v>45103</v>
      </c>
      <c r="B372">
        <v>13335.780273</v>
      </c>
      <c r="C372" s="105">
        <v>184.77673300000001</v>
      </c>
      <c r="D372" s="105">
        <v>127.33000199999999</v>
      </c>
      <c r="E372" s="105">
        <v>16.440000999999999</v>
      </c>
      <c r="F372" s="105">
        <v>5.37</v>
      </c>
      <c r="G372" s="105">
        <v>23.059999000000001</v>
      </c>
      <c r="H372">
        <v>14.6</v>
      </c>
      <c r="I372">
        <v>406.25079299999999</v>
      </c>
      <c r="J372">
        <v>327.24157700000001</v>
      </c>
      <c r="K372">
        <v>241.050003</v>
      </c>
      <c r="L372">
        <v>307.25393700000001</v>
      </c>
      <c r="M372">
        <v>29.236989999999999</v>
      </c>
      <c r="P372" s="71">
        <v>45103</v>
      </c>
      <c r="Q372">
        <f t="shared" si="56"/>
        <v>-1.1616752352285301E-2</v>
      </c>
      <c r="R372">
        <f t="shared" si="56"/>
        <v>-7.5528934166168831E-3</v>
      </c>
      <c r="S372">
        <f t="shared" si="57"/>
        <v>-1.5464315851475932E-2</v>
      </c>
      <c r="T372">
        <f t="shared" si="58"/>
        <v>1.1070172201721844E-2</v>
      </c>
      <c r="U372">
        <f t="shared" si="59"/>
        <v>3.7383177570094323E-3</v>
      </c>
      <c r="V372">
        <f t="shared" si="60"/>
        <v>-3.5550020911752356E-2</v>
      </c>
      <c r="W372">
        <f t="shared" si="61"/>
        <v>-7.5949367088607653E-2</v>
      </c>
      <c r="X372">
        <f t="shared" si="62"/>
        <v>-3.7361745837993364E-2</v>
      </c>
      <c r="Y372">
        <f t="shared" si="63"/>
        <v>-1.9162955949976638E-2</v>
      </c>
      <c r="Z372">
        <f t="shared" si="64"/>
        <v>-6.0600166158998464E-2</v>
      </c>
      <c r="AA372">
        <f t="shared" si="65"/>
        <v>-7.4672875746847221E-3</v>
      </c>
      <c r="AB372">
        <f t="shared" si="66"/>
        <v>5.40349974898426E-3</v>
      </c>
    </row>
    <row r="373" spans="1:28">
      <c r="A373" s="71">
        <v>45104</v>
      </c>
      <c r="B373">
        <v>13555.669921999999</v>
      </c>
      <c r="C373" s="105">
        <v>187.55928</v>
      </c>
      <c r="D373" s="105">
        <v>129.179993</v>
      </c>
      <c r="E373" s="105">
        <v>17.350000000000001</v>
      </c>
      <c r="F373" s="105">
        <v>5.65</v>
      </c>
      <c r="G373" s="105">
        <v>24.07</v>
      </c>
      <c r="H373">
        <v>15.89</v>
      </c>
      <c r="I373">
        <v>418.68872099999999</v>
      </c>
      <c r="J373">
        <v>333.18689000000001</v>
      </c>
      <c r="K373">
        <v>250.21000699999999</v>
      </c>
      <c r="L373">
        <v>308.32614100000001</v>
      </c>
      <c r="M373">
        <v>29.305738000000002</v>
      </c>
      <c r="P373" s="71">
        <v>45104</v>
      </c>
      <c r="Q373">
        <f t="shared" si="56"/>
        <v>1.6488697661372963E-2</v>
      </c>
      <c r="R373">
        <f t="shared" si="56"/>
        <v>1.5058968490367202E-2</v>
      </c>
      <c r="S373">
        <f t="shared" si="57"/>
        <v>1.4529105245753494E-2</v>
      </c>
      <c r="T373">
        <f t="shared" si="58"/>
        <v>5.5352733859322927E-2</v>
      </c>
      <c r="U373">
        <f t="shared" si="59"/>
        <v>5.214152700186224E-2</v>
      </c>
      <c r="V373">
        <f t="shared" si="60"/>
        <v>4.3798831040712492E-2</v>
      </c>
      <c r="W373">
        <f t="shared" si="61"/>
        <v>8.8356164383561711E-2</v>
      </c>
      <c r="X373">
        <f t="shared" si="62"/>
        <v>3.0616378390675533E-2</v>
      </c>
      <c r="Y373">
        <f t="shared" si="63"/>
        <v>1.8167963418658131E-2</v>
      </c>
      <c r="Z373">
        <f t="shared" si="64"/>
        <v>3.8000430972821797E-2</v>
      </c>
      <c r="AA373">
        <f t="shared" si="65"/>
        <v>3.4896346991316152E-3</v>
      </c>
      <c r="AB373">
        <f t="shared" si="66"/>
        <v>2.3514048470790914E-3</v>
      </c>
    </row>
    <row r="374" spans="1:28">
      <c r="A374" s="71">
        <v>45105</v>
      </c>
      <c r="B374">
        <v>13591.75</v>
      </c>
      <c r="C374" s="105">
        <v>188.74612400000001</v>
      </c>
      <c r="D374" s="105">
        <v>129.03999300000001</v>
      </c>
      <c r="E374" s="105">
        <v>17.549999</v>
      </c>
      <c r="F374" s="105">
        <v>6.14</v>
      </c>
      <c r="G374" s="105">
        <v>25.540001</v>
      </c>
      <c r="H374">
        <v>17.290001</v>
      </c>
      <c r="I374">
        <v>411.09997600000003</v>
      </c>
      <c r="J374">
        <v>334.46160900000001</v>
      </c>
      <c r="K374">
        <v>256.23998999999998</v>
      </c>
      <c r="L374">
        <v>308.532715</v>
      </c>
      <c r="M374">
        <v>29.403946000000001</v>
      </c>
      <c r="P374" s="71">
        <v>45105</v>
      </c>
      <c r="Q374">
        <f t="shared" si="56"/>
        <v>2.6616226425995497E-3</v>
      </c>
      <c r="R374">
        <f t="shared" si="56"/>
        <v>6.327834058650725E-3</v>
      </c>
      <c r="S374">
        <f t="shared" si="57"/>
        <v>-1.0837591545618552E-3</v>
      </c>
      <c r="T374">
        <f t="shared" si="58"/>
        <v>1.1527319884726123E-2</v>
      </c>
      <c r="U374">
        <f t="shared" si="59"/>
        <v>8.6725663716814033E-2</v>
      </c>
      <c r="V374">
        <f t="shared" si="60"/>
        <v>6.1071915247195671E-2</v>
      </c>
      <c r="W374">
        <f t="shared" si="61"/>
        <v>8.8105789804908713E-2</v>
      </c>
      <c r="X374">
        <f t="shared" si="62"/>
        <v>-1.8125028498200125E-2</v>
      </c>
      <c r="Y374">
        <f t="shared" si="63"/>
        <v>3.8258378053230265E-3</v>
      </c>
      <c r="Z374">
        <f t="shared" si="64"/>
        <v>2.4099687587635085E-2</v>
      </c>
      <c r="AA374">
        <f t="shared" si="65"/>
        <v>6.6998535813409725E-4</v>
      </c>
      <c r="AB374">
        <f t="shared" si="66"/>
        <v>3.3511525968054319E-3</v>
      </c>
    </row>
    <row r="375" spans="1:28">
      <c r="A375" s="71">
        <v>45106</v>
      </c>
      <c r="B375">
        <v>13591.330078000001</v>
      </c>
      <c r="C375" s="105">
        <v>189.085205</v>
      </c>
      <c r="D375" s="105">
        <v>127.900002</v>
      </c>
      <c r="E375" s="105">
        <v>17.600000000000001</v>
      </c>
      <c r="F375" s="105">
        <v>6.08</v>
      </c>
      <c r="G375" s="105">
        <v>30.57</v>
      </c>
      <c r="H375">
        <v>17.16</v>
      </c>
      <c r="I375">
        <v>408.15048200000001</v>
      </c>
      <c r="J375">
        <v>333.66488600000002</v>
      </c>
      <c r="K375">
        <v>257.5</v>
      </c>
      <c r="L375">
        <v>317.80853300000001</v>
      </c>
      <c r="M375">
        <v>29.777142999999999</v>
      </c>
      <c r="P375" s="71">
        <v>45106</v>
      </c>
      <c r="Q375">
        <f t="shared" si="56"/>
        <v>-3.0895359317169078E-5</v>
      </c>
      <c r="R375">
        <f t="shared" si="56"/>
        <v>1.7964925202913998E-3</v>
      </c>
      <c r="S375">
        <f t="shared" si="57"/>
        <v>-8.8344006652263923E-3</v>
      </c>
      <c r="T375">
        <f t="shared" si="58"/>
        <v>2.849059991399529E-3</v>
      </c>
      <c r="U375">
        <f t="shared" si="59"/>
        <v>-9.7719869706839758E-3</v>
      </c>
      <c r="V375">
        <f t="shared" si="60"/>
        <v>0.19694592024487392</v>
      </c>
      <c r="W375">
        <f t="shared" si="61"/>
        <v>-7.5188543945139174E-3</v>
      </c>
      <c r="X375">
        <f t="shared" si="62"/>
        <v>-7.1746391928760788E-3</v>
      </c>
      <c r="Y375">
        <f t="shared" si="63"/>
        <v>-2.3821059833506507E-3</v>
      </c>
      <c r="Z375">
        <f t="shared" si="64"/>
        <v>4.9173042818180827E-3</v>
      </c>
      <c r="AA375">
        <f t="shared" si="65"/>
        <v>3.0064293182005077E-2</v>
      </c>
      <c r="AB375">
        <f t="shared" si="66"/>
        <v>1.2692072009654675E-2</v>
      </c>
    </row>
    <row r="376" spans="1:28">
      <c r="A376" s="71">
        <v>45107</v>
      </c>
      <c r="B376">
        <v>13787.919921999999</v>
      </c>
      <c r="C376" s="105">
        <v>193.45356799999999</v>
      </c>
      <c r="D376" s="105">
        <v>130.36000100000001</v>
      </c>
      <c r="E376" s="105">
        <v>17.940000999999999</v>
      </c>
      <c r="F376" s="105">
        <v>6.04</v>
      </c>
      <c r="G376" s="105">
        <v>32.57</v>
      </c>
      <c r="H376">
        <v>18.829999999999998</v>
      </c>
      <c r="I376">
        <v>422.94793700000002</v>
      </c>
      <c r="J376">
        <v>339.13220200000001</v>
      </c>
      <c r="K376">
        <v>261.76998900000001</v>
      </c>
      <c r="L376">
        <v>317.26754799999998</v>
      </c>
      <c r="M376">
        <v>30.160157999999999</v>
      </c>
      <c r="P376" s="71">
        <v>45107</v>
      </c>
      <c r="Q376">
        <f t="shared" si="56"/>
        <v>1.4464356532567339E-2</v>
      </c>
      <c r="R376">
        <f t="shared" si="56"/>
        <v>2.3102616621961447E-2</v>
      </c>
      <c r="S376">
        <f t="shared" si="57"/>
        <v>1.9233768268432164E-2</v>
      </c>
      <c r="T376">
        <f t="shared" si="58"/>
        <v>1.9318238636363484E-2</v>
      </c>
      <c r="U376">
        <f t="shared" si="59"/>
        <v>-6.5789473684210583E-3</v>
      </c>
      <c r="V376">
        <f t="shared" si="60"/>
        <v>6.5423617926071306E-2</v>
      </c>
      <c r="W376">
        <f t="shared" si="61"/>
        <v>9.7319347319347216E-2</v>
      </c>
      <c r="X376">
        <f t="shared" si="62"/>
        <v>3.6254900220845536E-2</v>
      </c>
      <c r="Y376">
        <f t="shared" si="63"/>
        <v>1.6385649882259358E-2</v>
      </c>
      <c r="Z376">
        <f t="shared" si="64"/>
        <v>1.6582481553398094E-2</v>
      </c>
      <c r="AA376">
        <f t="shared" si="65"/>
        <v>-1.7022356035985813E-3</v>
      </c>
      <c r="AB376">
        <f t="shared" si="66"/>
        <v>1.2862718226526982E-2</v>
      </c>
    </row>
    <row r="377" spans="1:28">
      <c r="A377" s="71">
        <v>45110</v>
      </c>
      <c r="B377">
        <v>13816.769531</v>
      </c>
      <c r="C377" s="105">
        <v>191.947586</v>
      </c>
      <c r="D377" s="105">
        <v>130.220001</v>
      </c>
      <c r="E377" s="105">
        <v>18.100000000000001</v>
      </c>
      <c r="F377" s="105">
        <v>6.18</v>
      </c>
      <c r="G377" s="105">
        <v>32.060001</v>
      </c>
      <c r="H377">
        <v>18.959999</v>
      </c>
      <c r="I377">
        <v>424.05777</v>
      </c>
      <c r="J377">
        <v>336.59274299999998</v>
      </c>
      <c r="K377">
        <v>279.82000699999998</v>
      </c>
      <c r="L377">
        <v>321.27099600000003</v>
      </c>
      <c r="M377">
        <v>30.199444</v>
      </c>
      <c r="P377" s="71">
        <v>45110</v>
      </c>
      <c r="Q377">
        <f t="shared" si="56"/>
        <v>2.0923829818570647E-3</v>
      </c>
      <c r="R377">
        <f t="shared" si="56"/>
        <v>-7.7847207243031515E-3</v>
      </c>
      <c r="S377">
        <f t="shared" si="57"/>
        <v>-1.0739490558918819E-3</v>
      </c>
      <c r="T377">
        <f t="shared" si="58"/>
        <v>8.9185613757771075E-3</v>
      </c>
      <c r="U377">
        <f t="shared" si="59"/>
        <v>2.3178807947019816E-2</v>
      </c>
      <c r="V377">
        <f t="shared" si="60"/>
        <v>-1.5658550813632193E-2</v>
      </c>
      <c r="W377">
        <f t="shared" si="61"/>
        <v>6.9038236856081544E-3</v>
      </c>
      <c r="X377">
        <f t="shared" si="62"/>
        <v>2.6240416441609938E-3</v>
      </c>
      <c r="Y377">
        <f t="shared" si="63"/>
        <v>-7.4881093126037673E-3</v>
      </c>
      <c r="Z377">
        <f t="shared" si="64"/>
        <v>6.8953733271540016E-2</v>
      </c>
      <c r="AA377">
        <f t="shared" si="65"/>
        <v>1.2618523467770643E-2</v>
      </c>
      <c r="AB377">
        <f t="shared" si="66"/>
        <v>1.3025793830390611E-3</v>
      </c>
    </row>
    <row r="378" spans="1:28">
      <c r="A378" s="71">
        <v>45112</v>
      </c>
      <c r="B378">
        <v>13791.650390999999</v>
      </c>
      <c r="C378" s="105">
        <v>190.82058699999999</v>
      </c>
      <c r="D378" s="105">
        <v>130.38000500000001</v>
      </c>
      <c r="E378" s="105">
        <v>18.32</v>
      </c>
      <c r="F378" s="105">
        <v>6.07</v>
      </c>
      <c r="G378" s="105">
        <v>31.15</v>
      </c>
      <c r="H378">
        <v>19.209999</v>
      </c>
      <c r="I378">
        <v>423.097961</v>
      </c>
      <c r="J378">
        <v>336.75207499999999</v>
      </c>
      <c r="K378">
        <v>282.48001099999999</v>
      </c>
      <c r="L378">
        <v>314.81826799999999</v>
      </c>
      <c r="M378">
        <v>30.130697000000001</v>
      </c>
      <c r="P378" s="71">
        <v>45112</v>
      </c>
      <c r="Q378">
        <f t="shared" si="56"/>
        <v>-1.8180183105495195E-3</v>
      </c>
      <c r="R378">
        <f t="shared" si="56"/>
        <v>-5.8713892864482916E-3</v>
      </c>
      <c r="S378">
        <f t="shared" si="57"/>
        <v>1.2287206171962394E-3</v>
      </c>
      <c r="T378">
        <f t="shared" si="58"/>
        <v>1.2154696132596621E-2</v>
      </c>
      <c r="U378">
        <f t="shared" si="59"/>
        <v>-1.7799352750808971E-2</v>
      </c>
      <c r="V378">
        <f t="shared" si="60"/>
        <v>-2.8384309782148828E-2</v>
      </c>
      <c r="W378">
        <f t="shared" si="61"/>
        <v>1.3185654703884742E-2</v>
      </c>
      <c r="X378">
        <f t="shared" si="62"/>
        <v>-2.2633920845266131E-3</v>
      </c>
      <c r="Y378">
        <f t="shared" si="63"/>
        <v>4.7336730608005489E-4</v>
      </c>
      <c r="Z378">
        <f t="shared" si="64"/>
        <v>9.5061251285009623E-3</v>
      </c>
      <c r="AA378">
        <f t="shared" si="65"/>
        <v>-2.0085000141127074E-2</v>
      </c>
      <c r="AB378">
        <f t="shared" si="66"/>
        <v>-2.2764326389584635E-3</v>
      </c>
    </row>
    <row r="379" spans="1:28">
      <c r="A379" s="71">
        <v>45113</v>
      </c>
      <c r="B379">
        <v>13679.040039</v>
      </c>
      <c r="C379" s="105">
        <v>191.29930100000001</v>
      </c>
      <c r="D379" s="105">
        <v>128.36000100000001</v>
      </c>
      <c r="E379" s="105">
        <v>17.879999000000002</v>
      </c>
      <c r="F379" s="105">
        <v>5.47</v>
      </c>
      <c r="G379" s="105">
        <v>27.790001</v>
      </c>
      <c r="H379">
        <v>18.860001</v>
      </c>
      <c r="I379">
        <v>420.95831299999998</v>
      </c>
      <c r="J379">
        <v>339.85919200000001</v>
      </c>
      <c r="K379">
        <v>276.540009</v>
      </c>
      <c r="L379">
        <v>307.88348400000001</v>
      </c>
      <c r="M379">
        <v>30.346758000000001</v>
      </c>
      <c r="P379" s="71">
        <v>45113</v>
      </c>
      <c r="Q379">
        <f t="shared" si="56"/>
        <v>-8.1651106870781545E-3</v>
      </c>
      <c r="R379">
        <f t="shared" si="56"/>
        <v>2.5087125426357954E-3</v>
      </c>
      <c r="S379">
        <f t="shared" si="57"/>
        <v>-1.5493203885058909E-2</v>
      </c>
      <c r="T379">
        <f t="shared" si="58"/>
        <v>-2.4017521834061067E-2</v>
      </c>
      <c r="U379">
        <f t="shared" si="59"/>
        <v>-9.8846787479407006E-2</v>
      </c>
      <c r="V379">
        <f t="shared" si="60"/>
        <v>-0.10786513643659706</v>
      </c>
      <c r="W379">
        <f t="shared" si="61"/>
        <v>-1.8219574087432248E-2</v>
      </c>
      <c r="X379">
        <f t="shared" si="62"/>
        <v>-5.0570983489093731E-3</v>
      </c>
      <c r="Y379">
        <f t="shared" si="63"/>
        <v>9.2267196868794851E-3</v>
      </c>
      <c r="Z379">
        <f t="shared" si="64"/>
        <v>-2.1028043644475761E-2</v>
      </c>
      <c r="AA379">
        <f t="shared" si="65"/>
        <v>-2.2027895789071487E-2</v>
      </c>
      <c r="AB379">
        <f t="shared" si="66"/>
        <v>7.1707932942938505E-3</v>
      </c>
    </row>
    <row r="380" spans="1:28">
      <c r="A380" s="71">
        <v>45114</v>
      </c>
      <c r="B380">
        <v>13660.719727</v>
      </c>
      <c r="C380" s="105">
        <v>190.172302</v>
      </c>
      <c r="D380" s="105">
        <v>129.779999</v>
      </c>
      <c r="E380" s="105">
        <v>18.350000000000001</v>
      </c>
      <c r="F380" s="105">
        <v>5.71</v>
      </c>
      <c r="G380" s="105">
        <v>29.370000999999998</v>
      </c>
      <c r="H380">
        <v>19.040001</v>
      </c>
      <c r="I380">
        <v>424.95764200000002</v>
      </c>
      <c r="J380">
        <v>335.82592799999998</v>
      </c>
      <c r="K380">
        <v>274.42999300000002</v>
      </c>
      <c r="L380">
        <v>310.018036</v>
      </c>
      <c r="M380">
        <v>30.572638999999999</v>
      </c>
      <c r="P380" s="71">
        <v>45114</v>
      </c>
      <c r="Q380">
        <f t="shared" si="56"/>
        <v>-1.3392980755789299E-3</v>
      </c>
      <c r="R380">
        <f t="shared" si="56"/>
        <v>-5.891286555197669E-3</v>
      </c>
      <c r="S380">
        <f t="shared" si="57"/>
        <v>1.1062620667944622E-2</v>
      </c>
      <c r="T380">
        <f t="shared" si="58"/>
        <v>2.6286410866130355E-2</v>
      </c>
      <c r="U380">
        <f t="shared" si="59"/>
        <v>4.3875685557586877E-2</v>
      </c>
      <c r="V380">
        <f t="shared" si="60"/>
        <v>5.6854981761245649E-2</v>
      </c>
      <c r="W380">
        <f t="shared" si="61"/>
        <v>9.5440079775181187E-3</v>
      </c>
      <c r="X380">
        <f t="shared" si="62"/>
        <v>9.5005345576820704E-3</v>
      </c>
      <c r="Y380">
        <f t="shared" si="63"/>
        <v>-1.1867455978651392E-2</v>
      </c>
      <c r="Z380">
        <f t="shared" si="64"/>
        <v>-7.6300568862712852E-3</v>
      </c>
      <c r="AA380">
        <f t="shared" si="65"/>
        <v>6.9329863761057901E-3</v>
      </c>
      <c r="AB380">
        <f t="shared" si="66"/>
        <v>7.4433321674756015E-3</v>
      </c>
    </row>
    <row r="381" spans="1:28">
      <c r="A381" s="71">
        <v>45117</v>
      </c>
      <c r="B381">
        <v>13685.480469</v>
      </c>
      <c r="C381" s="105">
        <v>188.107834</v>
      </c>
      <c r="D381" s="105">
        <v>127.129997</v>
      </c>
      <c r="E381" s="105">
        <v>18.57</v>
      </c>
      <c r="F381" s="105">
        <v>6.04</v>
      </c>
      <c r="G381" s="105">
        <v>29.58</v>
      </c>
      <c r="H381">
        <v>19.299999</v>
      </c>
      <c r="I381">
        <v>421.72818000000001</v>
      </c>
      <c r="J381">
        <v>330.458191</v>
      </c>
      <c r="K381">
        <v>269.60998499999999</v>
      </c>
      <c r="L381">
        <v>311.296783</v>
      </c>
      <c r="M381">
        <v>30.975301999999999</v>
      </c>
      <c r="P381" s="71">
        <v>45117</v>
      </c>
      <c r="Q381">
        <f t="shared" si="56"/>
        <v>1.8125503263976299E-3</v>
      </c>
      <c r="R381">
        <f t="shared" si="56"/>
        <v>-1.0855776463178139E-2</v>
      </c>
      <c r="S381">
        <f t="shared" si="57"/>
        <v>-2.0419186472639753E-2</v>
      </c>
      <c r="T381">
        <f t="shared" si="58"/>
        <v>1.198910081743863E-2</v>
      </c>
      <c r="U381">
        <f t="shared" si="59"/>
        <v>5.7793345008756582E-2</v>
      </c>
      <c r="V381">
        <f t="shared" si="60"/>
        <v>7.1501189257705449E-3</v>
      </c>
      <c r="W381">
        <f t="shared" si="61"/>
        <v>1.3655356425664027E-2</v>
      </c>
      <c r="X381">
        <f t="shared" si="62"/>
        <v>-7.599491527675627E-3</v>
      </c>
      <c r="Y381">
        <f t="shared" si="63"/>
        <v>-1.5983688430394147E-2</v>
      </c>
      <c r="Z381">
        <f t="shared" si="64"/>
        <v>-1.7563707039849791E-2</v>
      </c>
      <c r="AA381">
        <f t="shared" si="65"/>
        <v>4.1247503419446531E-3</v>
      </c>
      <c r="AB381">
        <f t="shared" si="66"/>
        <v>1.3170698152684839E-2</v>
      </c>
    </row>
    <row r="382" spans="1:28">
      <c r="A382" s="71">
        <v>45118</v>
      </c>
      <c r="B382">
        <v>13760.700194999999</v>
      </c>
      <c r="C382" s="105">
        <v>187.57925399999999</v>
      </c>
      <c r="D382" s="105">
        <v>128.779999</v>
      </c>
      <c r="E382" s="105">
        <v>18.799999</v>
      </c>
      <c r="F382" s="105">
        <v>6.21</v>
      </c>
      <c r="G382" s="105">
        <v>30.719999000000001</v>
      </c>
      <c r="H382">
        <v>18.899999999999999</v>
      </c>
      <c r="I382">
        <v>423.97775300000001</v>
      </c>
      <c r="J382">
        <v>331.09558099999998</v>
      </c>
      <c r="K382">
        <v>269.790009</v>
      </c>
      <c r="L382">
        <v>315.63467400000002</v>
      </c>
      <c r="M382">
        <v>32.851104999999997</v>
      </c>
      <c r="P382" s="71">
        <v>45118</v>
      </c>
      <c r="Q382">
        <f t="shared" si="56"/>
        <v>5.4963160533811842E-3</v>
      </c>
      <c r="R382">
        <f t="shared" si="56"/>
        <v>-2.8099839797209357E-3</v>
      </c>
      <c r="S382">
        <f t="shared" si="57"/>
        <v>1.2978856595111858E-2</v>
      </c>
      <c r="T382">
        <f t="shared" si="58"/>
        <v>1.2385514270328454E-2</v>
      </c>
      <c r="U382">
        <f t="shared" si="59"/>
        <v>2.8145695364238398E-2</v>
      </c>
      <c r="V382">
        <f t="shared" si="60"/>
        <v>3.8539519945909505E-2</v>
      </c>
      <c r="W382">
        <f t="shared" si="61"/>
        <v>-2.0725337861416528E-2</v>
      </c>
      <c r="X382">
        <f t="shared" si="62"/>
        <v>5.3341775738106898E-3</v>
      </c>
      <c r="Y382">
        <f t="shared" si="63"/>
        <v>1.9288067820960205E-3</v>
      </c>
      <c r="Z382">
        <f t="shared" si="64"/>
        <v>6.6772007720709262E-4</v>
      </c>
      <c r="AA382">
        <f t="shared" si="65"/>
        <v>1.393490468547506E-2</v>
      </c>
      <c r="AB382">
        <f t="shared" si="66"/>
        <v>6.0558021355207374E-2</v>
      </c>
    </row>
    <row r="383" spans="1:28">
      <c r="A383" s="71">
        <v>45119</v>
      </c>
      <c r="B383">
        <v>13918.959961</v>
      </c>
      <c r="C383" s="105">
        <v>189.26473999999999</v>
      </c>
      <c r="D383" s="105">
        <v>130.800003</v>
      </c>
      <c r="E383" s="105">
        <v>18.57</v>
      </c>
      <c r="F383" s="105">
        <v>6.37</v>
      </c>
      <c r="G383" s="105">
        <v>30.780000999999999</v>
      </c>
      <c r="H383">
        <v>18.219999000000001</v>
      </c>
      <c r="I383">
        <v>438.945221</v>
      </c>
      <c r="J383">
        <v>335.80599999999998</v>
      </c>
      <c r="K383">
        <v>271.98998999999998</v>
      </c>
      <c r="L383">
        <v>321.06445300000001</v>
      </c>
      <c r="M383">
        <v>32.310951000000003</v>
      </c>
      <c r="P383" s="71">
        <v>45119</v>
      </c>
      <c r="Q383">
        <f t="shared" si="56"/>
        <v>1.1500851247199274E-2</v>
      </c>
      <c r="R383">
        <f t="shared" si="56"/>
        <v>8.9854606202879848E-3</v>
      </c>
      <c r="S383">
        <f t="shared" si="57"/>
        <v>1.5685696658531579E-2</v>
      </c>
      <c r="T383">
        <f t="shared" si="58"/>
        <v>-1.2233990012446246E-2</v>
      </c>
      <c r="U383">
        <f t="shared" si="59"/>
        <v>2.5764895330112746E-2</v>
      </c>
      <c r="V383">
        <f t="shared" si="60"/>
        <v>1.9531901677469852E-3</v>
      </c>
      <c r="W383">
        <f t="shared" si="61"/>
        <v>-3.5978888888888741E-2</v>
      </c>
      <c r="X383">
        <f t="shared" si="62"/>
        <v>3.5302484373513805E-2</v>
      </c>
      <c r="Y383">
        <f t="shared" si="63"/>
        <v>1.4226764929248639E-2</v>
      </c>
      <c r="Z383">
        <f t="shared" si="64"/>
        <v>8.1544198325000979E-3</v>
      </c>
      <c r="AA383">
        <f t="shared" si="65"/>
        <v>1.720273292914579E-2</v>
      </c>
      <c r="AB383">
        <f t="shared" si="66"/>
        <v>-1.6442491051670685E-2</v>
      </c>
    </row>
    <row r="384" spans="1:28">
      <c r="A384" s="71">
        <v>45120</v>
      </c>
      <c r="B384">
        <v>14138.570313</v>
      </c>
      <c r="C384" s="105">
        <v>190.032669</v>
      </c>
      <c r="D384" s="105">
        <v>134.300003</v>
      </c>
      <c r="E384" s="105">
        <v>18.450001</v>
      </c>
      <c r="F384" s="105">
        <v>6.64</v>
      </c>
      <c r="G384" s="105">
        <v>31.809999000000001</v>
      </c>
      <c r="H384">
        <v>17.75</v>
      </c>
      <c r="I384">
        <v>459.69168100000002</v>
      </c>
      <c r="J384">
        <v>341.24343900000002</v>
      </c>
      <c r="K384">
        <v>277.89999399999999</v>
      </c>
      <c r="L384">
        <v>323.30718999999999</v>
      </c>
      <c r="M384">
        <v>32.959136999999998</v>
      </c>
      <c r="P384" s="71">
        <v>45120</v>
      </c>
      <c r="Q384">
        <f t="shared" si="56"/>
        <v>1.5777784591329617E-2</v>
      </c>
      <c r="R384">
        <f t="shared" si="56"/>
        <v>4.0574329904239396E-3</v>
      </c>
      <c r="S384">
        <f t="shared" si="57"/>
        <v>2.6758409172207741E-2</v>
      </c>
      <c r="T384">
        <f t="shared" si="58"/>
        <v>-6.4619816908992982E-3</v>
      </c>
      <c r="U384">
        <f t="shared" si="59"/>
        <v>4.2386185243328031E-2</v>
      </c>
      <c r="V384">
        <f t="shared" si="60"/>
        <v>3.3463221784820689E-2</v>
      </c>
      <c r="W384">
        <f t="shared" si="61"/>
        <v>-2.5795775290657335E-2</v>
      </c>
      <c r="X384">
        <f t="shared" si="62"/>
        <v>4.7264348732936799E-2</v>
      </c>
      <c r="Y384">
        <f t="shared" si="63"/>
        <v>1.6192203236392561E-2</v>
      </c>
      <c r="Z384">
        <f t="shared" si="64"/>
        <v>2.1728755532510646E-2</v>
      </c>
      <c r="AA384">
        <f t="shared" si="65"/>
        <v>6.9853170571952941E-3</v>
      </c>
      <c r="AB384">
        <f t="shared" si="66"/>
        <v>2.0060876574013418E-2</v>
      </c>
    </row>
    <row r="385" spans="1:28">
      <c r="A385" s="71">
        <v>45121</v>
      </c>
      <c r="B385">
        <v>14113.700194999999</v>
      </c>
      <c r="C385" s="105">
        <v>190.18228099999999</v>
      </c>
      <c r="D385" s="105">
        <v>134.679993</v>
      </c>
      <c r="E385" s="105">
        <v>18.139999</v>
      </c>
      <c r="F385" s="105">
        <v>6.25</v>
      </c>
      <c r="G385" s="105">
        <v>31.280000999999999</v>
      </c>
      <c r="H385">
        <v>17.23</v>
      </c>
      <c r="I385">
        <v>454.61257899999998</v>
      </c>
      <c r="J385">
        <v>343.81277499999999</v>
      </c>
      <c r="K385">
        <v>281.38000499999998</v>
      </c>
      <c r="L385">
        <v>320.85788000000002</v>
      </c>
      <c r="M385">
        <v>32.202919000000001</v>
      </c>
      <c r="P385" s="71">
        <v>45121</v>
      </c>
      <c r="Q385">
        <f t="shared" si="56"/>
        <v>-1.7590263689627364E-3</v>
      </c>
      <c r="R385">
        <f t="shared" si="56"/>
        <v>7.8729620957957781E-4</v>
      </c>
      <c r="S385">
        <f t="shared" si="57"/>
        <v>2.8294117015022872E-3</v>
      </c>
      <c r="T385">
        <f t="shared" si="58"/>
        <v>-1.6802275512071831E-2</v>
      </c>
      <c r="U385">
        <f t="shared" si="59"/>
        <v>-5.8734939759036098E-2</v>
      </c>
      <c r="V385">
        <f t="shared" si="60"/>
        <v>-1.6661364874610736E-2</v>
      </c>
      <c r="W385">
        <f t="shared" si="61"/>
        <v>-2.9295774647887299E-2</v>
      </c>
      <c r="X385">
        <f t="shared" si="62"/>
        <v>-1.1048931729525978E-2</v>
      </c>
      <c r="Y385">
        <f t="shared" si="63"/>
        <v>7.5293345053879975E-3</v>
      </c>
      <c r="Z385">
        <f t="shared" si="64"/>
        <v>1.2522529957305399E-2</v>
      </c>
      <c r="AA385">
        <f t="shared" si="65"/>
        <v>-7.5757981132432246E-3</v>
      </c>
      <c r="AB385">
        <f t="shared" si="66"/>
        <v>-2.294410803292565E-2</v>
      </c>
    </row>
    <row r="386" spans="1:28">
      <c r="A386" s="71">
        <v>45124</v>
      </c>
      <c r="B386">
        <v>14244.950194999999</v>
      </c>
      <c r="C386" s="105">
        <v>193.473511</v>
      </c>
      <c r="D386" s="105">
        <v>133.55999800000001</v>
      </c>
      <c r="E386" s="105">
        <v>18.18</v>
      </c>
      <c r="F386" s="105">
        <v>5.81</v>
      </c>
      <c r="G386" s="105">
        <v>32.360000999999997</v>
      </c>
      <c r="H386">
        <v>17.709999</v>
      </c>
      <c r="I386">
        <v>464.53088400000001</v>
      </c>
      <c r="J386">
        <v>344.30075099999999</v>
      </c>
      <c r="K386">
        <v>290.38000499999998</v>
      </c>
      <c r="L386">
        <v>321.85140999999999</v>
      </c>
      <c r="M386">
        <v>32.232379999999999</v>
      </c>
      <c r="P386" s="71">
        <v>45124</v>
      </c>
      <c r="Q386">
        <f t="shared" si="56"/>
        <v>9.2994748497277398E-3</v>
      </c>
      <c r="R386">
        <f t="shared" si="56"/>
        <v>1.7305660562563201E-2</v>
      </c>
      <c r="S386">
        <f t="shared" si="57"/>
        <v>-8.3159716231941648E-3</v>
      </c>
      <c r="T386">
        <f t="shared" si="58"/>
        <v>2.2051269131823092E-3</v>
      </c>
      <c r="U386">
        <f t="shared" si="59"/>
        <v>-7.040000000000006E-2</v>
      </c>
      <c r="V386">
        <f t="shared" si="60"/>
        <v>3.4526853116149142E-2</v>
      </c>
      <c r="W386">
        <f t="shared" si="61"/>
        <v>2.7858328496807857E-2</v>
      </c>
      <c r="X386">
        <f t="shared" si="62"/>
        <v>2.181704919344089E-2</v>
      </c>
      <c r="Y386">
        <f t="shared" si="63"/>
        <v>1.4193073541261033E-3</v>
      </c>
      <c r="Z386">
        <f t="shared" si="64"/>
        <v>3.1985215154147151E-2</v>
      </c>
      <c r="AA386">
        <f t="shared" si="65"/>
        <v>3.0964799742489234E-3</v>
      </c>
      <c r="AB386">
        <f t="shared" si="66"/>
        <v>9.1485495460823718E-4</v>
      </c>
    </row>
    <row r="387" spans="1:28">
      <c r="A387" s="71">
        <v>45125</v>
      </c>
      <c r="B387">
        <v>14353.639648</v>
      </c>
      <c r="C387" s="105">
        <v>193.21418800000001</v>
      </c>
      <c r="D387" s="105">
        <v>132.83000200000001</v>
      </c>
      <c r="E387" s="105">
        <v>18.68</v>
      </c>
      <c r="F387" s="105">
        <v>5.99</v>
      </c>
      <c r="G387" s="105">
        <v>32.229999999999997</v>
      </c>
      <c r="H387">
        <v>18.25</v>
      </c>
      <c r="I387">
        <v>474.85913099999999</v>
      </c>
      <c r="J387">
        <v>358.00384500000001</v>
      </c>
      <c r="K387">
        <v>293.33999599999999</v>
      </c>
      <c r="L387">
        <v>331.75674400000003</v>
      </c>
      <c r="M387">
        <v>32.193100000000001</v>
      </c>
      <c r="P387" s="71">
        <v>45125</v>
      </c>
      <c r="Q387">
        <f t="shared" si="56"/>
        <v>7.6300339076054505E-3</v>
      </c>
      <c r="R387">
        <f t="shared" si="56"/>
        <v>-1.3403540291362928E-3</v>
      </c>
      <c r="S387">
        <f t="shared" si="57"/>
        <v>-5.4656784286564591E-3</v>
      </c>
      <c r="T387">
        <f t="shared" si="58"/>
        <v>2.7502750275027504E-2</v>
      </c>
      <c r="U387">
        <f t="shared" si="59"/>
        <v>3.0981067125645544E-2</v>
      </c>
      <c r="V387">
        <f t="shared" si="60"/>
        <v>-4.0173360934074153E-3</v>
      </c>
      <c r="W387">
        <f t="shared" si="61"/>
        <v>3.0491306069526044E-2</v>
      </c>
      <c r="X387">
        <f t="shared" si="62"/>
        <v>2.2233714389590459E-2</v>
      </c>
      <c r="Y387">
        <f t="shared" si="63"/>
        <v>3.9799779582821826E-2</v>
      </c>
      <c r="Z387">
        <f t="shared" si="64"/>
        <v>1.0193508330575318E-2</v>
      </c>
      <c r="AA387">
        <f t="shared" si="65"/>
        <v>3.0776108763979126E-2</v>
      </c>
      <c r="AB387">
        <f t="shared" si="66"/>
        <v>-1.2186503137527538E-3</v>
      </c>
    </row>
    <row r="388" spans="1:28">
      <c r="A388" s="71">
        <v>45126</v>
      </c>
      <c r="B388">
        <v>14358.019531</v>
      </c>
      <c r="C388" s="105">
        <v>194.58055100000001</v>
      </c>
      <c r="D388" s="105">
        <v>135.36000100000001</v>
      </c>
      <c r="E388" s="105">
        <v>18.600000000000001</v>
      </c>
      <c r="F388" s="105">
        <v>5.79</v>
      </c>
      <c r="G388" s="105">
        <v>31.940000999999999</v>
      </c>
      <c r="H388">
        <v>18.149999999999999</v>
      </c>
      <c r="I388">
        <v>470.689819</v>
      </c>
      <c r="J388">
        <v>353.61209100000002</v>
      </c>
      <c r="K388">
        <v>291.26001000000002</v>
      </c>
      <c r="L388">
        <v>334.98315400000001</v>
      </c>
      <c r="M388">
        <v>32.340412000000001</v>
      </c>
      <c r="P388" s="71">
        <v>45126</v>
      </c>
      <c r="Q388">
        <f t="shared" ref="Q388:R451" si="67">(B388-B387)/B387</f>
        <v>3.0514093340847461E-4</v>
      </c>
      <c r="R388">
        <f t="shared" si="67"/>
        <v>7.0717529294484667E-3</v>
      </c>
      <c r="S388">
        <f t="shared" ref="S388:S451" si="68">(D388-D387)/D387</f>
        <v>1.9046894240052813E-2</v>
      </c>
      <c r="T388">
        <f t="shared" ref="T388:T451" si="69">(E388-E387)/E387</f>
        <v>-4.2826552462525858E-3</v>
      </c>
      <c r="U388">
        <f t="shared" ref="U388:U451" si="70">(F388-F387)/F387</f>
        <v>-3.3388981636060126E-2</v>
      </c>
      <c r="V388">
        <f t="shared" ref="V388:V451" si="71">(G388-G387)/G387</f>
        <v>-8.9977970834625547E-3</v>
      </c>
      <c r="W388">
        <f t="shared" ref="W388:W451" si="72">(H388-H387)/H387</f>
        <v>-5.4794520547945987E-3</v>
      </c>
      <c r="X388">
        <f t="shared" ref="X388:X451" si="73">(I388-I387)/I387</f>
        <v>-8.7801028301169818E-3</v>
      </c>
      <c r="Y388">
        <f t="shared" ref="Y388:Y451" si="74">(J388-J387)/J387</f>
        <v>-1.2267337519796726E-2</v>
      </c>
      <c r="Z388">
        <f t="shared" ref="Z388:Z451" si="75">(K388-K387)/K387</f>
        <v>-7.0907003080478755E-3</v>
      </c>
      <c r="AA388">
        <f t="shared" ref="AA388:AA451" si="76">(L388-L387)/L387</f>
        <v>9.7252280725301146E-3</v>
      </c>
      <c r="AB388">
        <f t="shared" ref="AB388:AB451" si="77">(M388-M387)/M387</f>
        <v>4.575887379593746E-3</v>
      </c>
    </row>
    <row r="389" spans="1:28">
      <c r="A389" s="71">
        <v>45127</v>
      </c>
      <c r="B389">
        <v>14063.309569999999</v>
      </c>
      <c r="C389" s="105">
        <v>192.61579900000001</v>
      </c>
      <c r="D389" s="105">
        <v>129.96000699999999</v>
      </c>
      <c r="E389" s="105">
        <v>17.440000999999999</v>
      </c>
      <c r="F389" s="105">
        <v>5.54</v>
      </c>
      <c r="G389" s="105">
        <v>31.74</v>
      </c>
      <c r="H389">
        <v>17.649999999999999</v>
      </c>
      <c r="I389">
        <v>455.12249800000001</v>
      </c>
      <c r="J389">
        <v>345.436035</v>
      </c>
      <c r="K389">
        <v>262.89999399999999</v>
      </c>
      <c r="L389">
        <v>345.12460299999998</v>
      </c>
      <c r="M389">
        <v>31.977039000000001</v>
      </c>
      <c r="P389" s="71">
        <v>45127</v>
      </c>
      <c r="Q389">
        <f t="shared" si="67"/>
        <v>-2.0525808616132638E-2</v>
      </c>
      <c r="R389">
        <f t="shared" si="67"/>
        <v>-1.0097370934056016E-2</v>
      </c>
      <c r="S389">
        <f t="shared" si="68"/>
        <v>-3.989357240031359E-2</v>
      </c>
      <c r="T389">
        <f t="shared" si="69"/>
        <v>-6.2365537634408739E-2</v>
      </c>
      <c r="U389">
        <f t="shared" si="70"/>
        <v>-4.317789291882556E-2</v>
      </c>
      <c r="V389">
        <f t="shared" si="71"/>
        <v>-6.2617718765882423E-3</v>
      </c>
      <c r="W389">
        <f t="shared" si="72"/>
        <v>-2.7548209366391185E-2</v>
      </c>
      <c r="X389">
        <f t="shared" si="73"/>
        <v>-3.3073417719281482E-2</v>
      </c>
      <c r="Y389">
        <f t="shared" si="74"/>
        <v>-2.3121539698709049E-2</v>
      </c>
      <c r="Z389">
        <f t="shared" si="75"/>
        <v>-9.7370098971019156E-2</v>
      </c>
      <c r="AA389">
        <f t="shared" si="76"/>
        <v>3.0274504490455559E-2</v>
      </c>
      <c r="AB389">
        <f t="shared" si="77"/>
        <v>-1.1235880359223601E-2</v>
      </c>
    </row>
    <row r="390" spans="1:28">
      <c r="A390" s="71">
        <v>45128</v>
      </c>
      <c r="B390">
        <v>14032.809569999999</v>
      </c>
      <c r="C390" s="105">
        <v>191.42896999999999</v>
      </c>
      <c r="D390" s="105">
        <v>130</v>
      </c>
      <c r="E390" s="105">
        <v>17.420000000000002</v>
      </c>
      <c r="F390" s="105">
        <v>5.5</v>
      </c>
      <c r="G390" s="105">
        <v>32.040000999999997</v>
      </c>
      <c r="H390">
        <v>17.879999000000002</v>
      </c>
      <c r="I390">
        <v>443.01455700000002</v>
      </c>
      <c r="J390">
        <v>342.34884599999998</v>
      </c>
      <c r="K390">
        <v>260.01998900000001</v>
      </c>
      <c r="L390">
        <v>346.20663500000001</v>
      </c>
      <c r="M390">
        <v>31.662766999999999</v>
      </c>
      <c r="P390" s="71">
        <v>45128</v>
      </c>
      <c r="Q390">
        <f t="shared" si="67"/>
        <v>-2.1687640343964923E-3</v>
      </c>
      <c r="R390">
        <f t="shared" si="67"/>
        <v>-6.161638900659531E-3</v>
      </c>
      <c r="S390">
        <f t="shared" si="68"/>
        <v>3.0773313208585558E-4</v>
      </c>
      <c r="T390">
        <f t="shared" si="69"/>
        <v>-1.1468462645155266E-3</v>
      </c>
      <c r="U390">
        <f t="shared" si="70"/>
        <v>-7.2202166064982013E-3</v>
      </c>
      <c r="V390">
        <f t="shared" si="71"/>
        <v>9.4518273471959104E-3</v>
      </c>
      <c r="W390">
        <f t="shared" si="72"/>
        <v>1.303110481586419E-2</v>
      </c>
      <c r="X390">
        <f t="shared" si="73"/>
        <v>-2.6603696923811451E-2</v>
      </c>
      <c r="Y390">
        <f t="shared" si="74"/>
        <v>-8.9370786113846627E-3</v>
      </c>
      <c r="Z390">
        <f t="shared" si="75"/>
        <v>-1.0954754909579735E-2</v>
      </c>
      <c r="AA390">
        <f t="shared" si="76"/>
        <v>3.1351923061828965E-3</v>
      </c>
      <c r="AB390">
        <f t="shared" si="77"/>
        <v>-9.8280519343896273E-3</v>
      </c>
    </row>
    <row r="391" spans="1:28">
      <c r="A391" s="71">
        <v>45131</v>
      </c>
      <c r="B391">
        <v>14058.870117</v>
      </c>
      <c r="C391" s="105">
        <v>192.23680100000001</v>
      </c>
      <c r="D391" s="105">
        <v>128.800003</v>
      </c>
      <c r="E391" s="105">
        <v>16.879999000000002</v>
      </c>
      <c r="F391" s="105">
        <v>5.37</v>
      </c>
      <c r="G391" s="105">
        <v>30.92</v>
      </c>
      <c r="H391">
        <v>17.850000000000001</v>
      </c>
      <c r="I391">
        <v>446.044037</v>
      </c>
      <c r="J391">
        <v>343.683289</v>
      </c>
      <c r="K391">
        <v>269.05999800000001</v>
      </c>
      <c r="L391">
        <v>353.06268299999999</v>
      </c>
      <c r="M391">
        <v>31.849367000000001</v>
      </c>
      <c r="P391" s="71">
        <v>45131</v>
      </c>
      <c r="Q391">
        <f t="shared" si="67"/>
        <v>1.857115417265721E-3</v>
      </c>
      <c r="R391">
        <f t="shared" si="67"/>
        <v>4.2200039001412462E-3</v>
      </c>
      <c r="S391">
        <f t="shared" si="68"/>
        <v>-9.2307461538461248E-3</v>
      </c>
      <c r="T391">
        <f t="shared" si="69"/>
        <v>-3.0998909299655576E-2</v>
      </c>
      <c r="U391">
        <f t="shared" si="70"/>
        <v>-2.3636363636363619E-2</v>
      </c>
      <c r="V391">
        <f t="shared" si="71"/>
        <v>-3.4956334739190395E-2</v>
      </c>
      <c r="W391">
        <f t="shared" si="72"/>
        <v>-1.6777965144181555E-3</v>
      </c>
      <c r="X391">
        <f t="shared" si="73"/>
        <v>6.8383305968882143E-3</v>
      </c>
      <c r="Y391">
        <f t="shared" si="74"/>
        <v>3.8979041863048129E-3</v>
      </c>
      <c r="Z391">
        <f t="shared" si="75"/>
        <v>3.4766592502240269E-2</v>
      </c>
      <c r="AA391">
        <f t="shared" si="76"/>
        <v>1.9803340857404386E-2</v>
      </c>
      <c r="AB391">
        <f t="shared" si="77"/>
        <v>5.8933573303938374E-3</v>
      </c>
    </row>
    <row r="392" spans="1:28">
      <c r="A392" s="71">
        <v>45132</v>
      </c>
      <c r="B392">
        <v>14144.559569999999</v>
      </c>
      <c r="C392" s="105">
        <v>193.10449199999999</v>
      </c>
      <c r="D392" s="105">
        <v>129.13000500000001</v>
      </c>
      <c r="E392" s="105">
        <v>16.649999999999999</v>
      </c>
      <c r="F392" s="105">
        <v>5.25</v>
      </c>
      <c r="G392" s="105">
        <v>30.77</v>
      </c>
      <c r="H392">
        <v>17.450001</v>
      </c>
      <c r="I392">
        <v>456.712219</v>
      </c>
      <c r="J392">
        <v>349.52905299999998</v>
      </c>
      <c r="K392">
        <v>265.27999899999998</v>
      </c>
      <c r="L392">
        <v>348.90185500000001</v>
      </c>
      <c r="M392">
        <v>32.507365999999998</v>
      </c>
      <c r="P392" s="71">
        <v>45132</v>
      </c>
      <c r="Q392">
        <f t="shared" si="67"/>
        <v>6.0950454970334546E-3</v>
      </c>
      <c r="R392">
        <f t="shared" si="67"/>
        <v>4.5136570910789308E-3</v>
      </c>
      <c r="S392">
        <f t="shared" si="68"/>
        <v>2.562127269515727E-3</v>
      </c>
      <c r="T392">
        <f t="shared" si="69"/>
        <v>-1.3625533982555504E-2</v>
      </c>
      <c r="U392">
        <f t="shared" si="70"/>
        <v>-2.2346368715083817E-2</v>
      </c>
      <c r="V392">
        <f t="shared" si="71"/>
        <v>-4.8512289780078309E-3</v>
      </c>
      <c r="W392">
        <f t="shared" si="72"/>
        <v>-2.2408907563025271E-2</v>
      </c>
      <c r="X392">
        <f t="shared" si="73"/>
        <v>2.3917329041661422E-2</v>
      </c>
      <c r="Y392">
        <f t="shared" si="74"/>
        <v>1.7009159848909543E-2</v>
      </c>
      <c r="Z392">
        <f t="shared" si="75"/>
        <v>-1.4048907411350059E-2</v>
      </c>
      <c r="AA392">
        <f t="shared" si="76"/>
        <v>-1.178495547772173E-2</v>
      </c>
      <c r="AB392">
        <f t="shared" si="77"/>
        <v>2.0659719861936241E-2</v>
      </c>
    </row>
    <row r="393" spans="1:28">
      <c r="A393" s="71">
        <v>45133</v>
      </c>
      <c r="B393">
        <v>14127.280273</v>
      </c>
      <c r="C393" s="105">
        <v>193.982147</v>
      </c>
      <c r="D393" s="105">
        <v>128.14999399999999</v>
      </c>
      <c r="E393" s="105">
        <v>16.760000000000002</v>
      </c>
      <c r="F393" s="105">
        <v>5.44</v>
      </c>
      <c r="G393" s="105">
        <v>31.09</v>
      </c>
      <c r="H393">
        <v>17.649999999999999</v>
      </c>
      <c r="I393">
        <v>454.44259599999998</v>
      </c>
      <c r="J393">
        <v>336.37365699999998</v>
      </c>
      <c r="K393">
        <v>264.35000600000001</v>
      </c>
      <c r="L393">
        <v>351.71508799999998</v>
      </c>
      <c r="M393">
        <v>32.448444000000002</v>
      </c>
      <c r="P393" s="71">
        <v>45133</v>
      </c>
      <c r="Q393">
        <f t="shared" si="67"/>
        <v>-1.221621423734379E-3</v>
      </c>
      <c r="R393">
        <f t="shared" si="67"/>
        <v>4.5449745415554821E-3</v>
      </c>
      <c r="S393">
        <f t="shared" si="68"/>
        <v>-7.5893360338677189E-3</v>
      </c>
      <c r="T393">
        <f t="shared" si="69"/>
        <v>6.6066066066067866E-3</v>
      </c>
      <c r="U393">
        <f t="shared" si="70"/>
        <v>3.6190476190476266E-2</v>
      </c>
      <c r="V393">
        <f t="shared" si="71"/>
        <v>1.0399740006499847E-2</v>
      </c>
      <c r="W393">
        <f t="shared" si="72"/>
        <v>1.1461260088179838E-2</v>
      </c>
      <c r="X393">
        <f t="shared" si="73"/>
        <v>-4.9694816682800949E-3</v>
      </c>
      <c r="Y393">
        <f t="shared" si="74"/>
        <v>-3.7637489321953439E-2</v>
      </c>
      <c r="Z393">
        <f t="shared" si="75"/>
        <v>-3.5057034209351294E-3</v>
      </c>
      <c r="AA393">
        <f t="shared" si="76"/>
        <v>8.0631070304856018E-3</v>
      </c>
      <c r="AB393">
        <f t="shared" si="77"/>
        <v>-1.8125738025035767E-3</v>
      </c>
    </row>
    <row r="394" spans="1:28">
      <c r="A394" s="71">
        <v>45134</v>
      </c>
      <c r="B394">
        <v>14050.110352</v>
      </c>
      <c r="C394" s="105">
        <v>192.70555100000001</v>
      </c>
      <c r="D394" s="105">
        <v>128.25</v>
      </c>
      <c r="E394" s="105">
        <v>16.57</v>
      </c>
      <c r="F394" s="105">
        <v>5.25</v>
      </c>
      <c r="G394" s="105">
        <v>35.020000000000003</v>
      </c>
      <c r="H394">
        <v>18.219999000000001</v>
      </c>
      <c r="I394">
        <v>458.92184400000002</v>
      </c>
      <c r="J394">
        <v>329.35278299999999</v>
      </c>
      <c r="K394">
        <v>255.71000699999999</v>
      </c>
      <c r="L394">
        <v>348.714966</v>
      </c>
      <c r="M394">
        <v>32.291308999999998</v>
      </c>
      <c r="P394" s="71">
        <v>45134</v>
      </c>
      <c r="Q394">
        <f t="shared" si="67"/>
        <v>-5.4624754028195681E-3</v>
      </c>
      <c r="R394">
        <f t="shared" si="67"/>
        <v>-6.5809973739489732E-3</v>
      </c>
      <c r="S394">
        <f t="shared" si="68"/>
        <v>7.8038240095436599E-4</v>
      </c>
      <c r="T394">
        <f t="shared" si="69"/>
        <v>-1.1336515513126567E-2</v>
      </c>
      <c r="U394">
        <f t="shared" si="70"/>
        <v>-3.4926470588235364E-2</v>
      </c>
      <c r="V394">
        <f t="shared" si="71"/>
        <v>0.12640720488903195</v>
      </c>
      <c r="W394">
        <f t="shared" si="72"/>
        <v>3.2294560906515744E-2</v>
      </c>
      <c r="X394">
        <f t="shared" si="73"/>
        <v>9.8565760327626525E-3</v>
      </c>
      <c r="Y394">
        <f t="shared" si="74"/>
        <v>-2.0872246841850618E-2</v>
      </c>
      <c r="Z394">
        <f t="shared" si="75"/>
        <v>-3.2683937219203305E-2</v>
      </c>
      <c r="AA394">
        <f t="shared" si="76"/>
        <v>-8.5299781054601117E-3</v>
      </c>
      <c r="AB394">
        <f t="shared" si="77"/>
        <v>-4.8426050876277391E-3</v>
      </c>
    </row>
    <row r="395" spans="1:28">
      <c r="A395" s="71">
        <v>45135</v>
      </c>
      <c r="B395">
        <v>14316.660156</v>
      </c>
      <c r="C395" s="105">
        <v>195.30860899999999</v>
      </c>
      <c r="D395" s="105">
        <v>132.21000699999999</v>
      </c>
      <c r="E395" s="105">
        <v>16.790001</v>
      </c>
      <c r="F395" s="105">
        <v>5.58</v>
      </c>
      <c r="G395" s="105">
        <v>34.990001999999997</v>
      </c>
      <c r="H395">
        <v>18.489999999999998</v>
      </c>
      <c r="I395">
        <v>467.42038000000002</v>
      </c>
      <c r="J395">
        <v>336.971161</v>
      </c>
      <c r="K395">
        <v>266.44000199999999</v>
      </c>
      <c r="L395">
        <v>347.45590199999998</v>
      </c>
      <c r="M395">
        <v>32.045783999999998</v>
      </c>
      <c r="P395" s="71">
        <v>45135</v>
      </c>
      <c r="Q395">
        <f t="shared" si="67"/>
        <v>1.8971367293357771E-2</v>
      </c>
      <c r="R395">
        <f t="shared" si="67"/>
        <v>1.3507955461023412E-2</v>
      </c>
      <c r="S395">
        <f t="shared" si="68"/>
        <v>3.087724756335275E-2</v>
      </c>
      <c r="T395">
        <f t="shared" si="69"/>
        <v>1.3277066988533488E-2</v>
      </c>
      <c r="U395">
        <f t="shared" si="70"/>
        <v>6.2857142857142875E-2</v>
      </c>
      <c r="V395">
        <f t="shared" si="71"/>
        <v>-8.5659623072547643E-4</v>
      </c>
      <c r="W395">
        <f t="shared" si="72"/>
        <v>1.4818936049337711E-2</v>
      </c>
      <c r="X395">
        <f t="shared" si="73"/>
        <v>1.8518482201514037E-2</v>
      </c>
      <c r="Y395">
        <f t="shared" si="74"/>
        <v>2.3131360635868705E-2</v>
      </c>
      <c r="Z395">
        <f t="shared" si="75"/>
        <v>4.1961576419651044E-2</v>
      </c>
      <c r="AA395">
        <f t="shared" si="76"/>
        <v>-3.6105820591595243E-3</v>
      </c>
      <c r="AB395">
        <f t="shared" si="77"/>
        <v>-7.6034390553817643E-3</v>
      </c>
    </row>
    <row r="396" spans="1:28">
      <c r="A396" s="71">
        <v>45138</v>
      </c>
      <c r="B396">
        <v>14346.019531</v>
      </c>
      <c r="C396" s="105">
        <v>195.92695599999999</v>
      </c>
      <c r="D396" s="105">
        <v>133.679993</v>
      </c>
      <c r="E396" s="105">
        <v>16.75</v>
      </c>
      <c r="F396" s="105">
        <v>5.78</v>
      </c>
      <c r="G396" s="105">
        <v>36.470001000000003</v>
      </c>
      <c r="H396">
        <v>18.84</v>
      </c>
      <c r="I396">
        <v>467.21044899999998</v>
      </c>
      <c r="J396">
        <v>334.53131100000002</v>
      </c>
      <c r="K396">
        <v>267.42999300000002</v>
      </c>
      <c r="L396">
        <v>350.05270400000001</v>
      </c>
      <c r="M396">
        <v>32.242207000000001</v>
      </c>
      <c r="P396" s="71">
        <v>45138</v>
      </c>
      <c r="Q396">
        <f t="shared" si="67"/>
        <v>2.0507139710022183E-3</v>
      </c>
      <c r="R396">
        <f t="shared" si="67"/>
        <v>3.1659997127929983E-3</v>
      </c>
      <c r="S396">
        <f t="shared" si="68"/>
        <v>1.1118568354663244E-2</v>
      </c>
      <c r="T396">
        <f t="shared" si="69"/>
        <v>-2.3824298759720251E-3</v>
      </c>
      <c r="U396">
        <f t="shared" si="70"/>
        <v>3.5842293906810069E-2</v>
      </c>
      <c r="V396">
        <f t="shared" si="71"/>
        <v>4.2297768373948837E-2</v>
      </c>
      <c r="W396">
        <f t="shared" si="72"/>
        <v>1.8929150892374336E-2</v>
      </c>
      <c r="X396">
        <f t="shared" si="73"/>
        <v>-4.4912675823001138E-4</v>
      </c>
      <c r="Y396">
        <f t="shared" si="74"/>
        <v>-7.2405305924680557E-3</v>
      </c>
      <c r="Z396">
        <f t="shared" si="75"/>
        <v>3.7156245029604522E-3</v>
      </c>
      <c r="AA396">
        <f t="shared" si="76"/>
        <v>7.4737599363041626E-3</v>
      </c>
      <c r="AB396">
        <f t="shared" si="77"/>
        <v>6.1294490407849877E-3</v>
      </c>
    </row>
    <row r="397" spans="1:28">
      <c r="A397" s="71">
        <v>45139</v>
      </c>
      <c r="B397">
        <v>14283.910156</v>
      </c>
      <c r="C397" s="105">
        <v>195.08918800000001</v>
      </c>
      <c r="D397" s="105">
        <v>131.69000199999999</v>
      </c>
      <c r="E397" s="105">
        <v>16.23</v>
      </c>
      <c r="F397" s="105">
        <v>5.51</v>
      </c>
      <c r="G397" s="105">
        <v>37.060001</v>
      </c>
      <c r="H397">
        <v>17.989999999999998</v>
      </c>
      <c r="I397">
        <v>464.990814</v>
      </c>
      <c r="J397">
        <v>334.94955399999998</v>
      </c>
      <c r="K397">
        <v>261.07000699999998</v>
      </c>
      <c r="L397">
        <v>351.87246699999997</v>
      </c>
      <c r="M397">
        <v>32.360058000000002</v>
      </c>
      <c r="P397" s="71">
        <v>45139</v>
      </c>
      <c r="Q397">
        <f t="shared" si="67"/>
        <v>-4.3293803459412009E-3</v>
      </c>
      <c r="R397">
        <f t="shared" si="67"/>
        <v>-4.2759200525729745E-3</v>
      </c>
      <c r="S397">
        <f t="shared" si="68"/>
        <v>-1.4886229085903703E-2</v>
      </c>
      <c r="T397">
        <f t="shared" si="69"/>
        <v>-3.1044776119402959E-2</v>
      </c>
      <c r="U397">
        <f t="shared" si="70"/>
        <v>-4.6712802768166167E-2</v>
      </c>
      <c r="V397">
        <f t="shared" si="71"/>
        <v>1.617767984157709E-2</v>
      </c>
      <c r="W397">
        <f t="shared" si="72"/>
        <v>-4.5116772823779266E-2</v>
      </c>
      <c r="X397">
        <f t="shared" si="73"/>
        <v>-4.7508248258377088E-3</v>
      </c>
      <c r="Y397">
        <f t="shared" si="74"/>
        <v>1.2502357365285943E-3</v>
      </c>
      <c r="Z397">
        <f t="shared" si="75"/>
        <v>-2.378187251420243E-2</v>
      </c>
      <c r="AA397">
        <f t="shared" si="76"/>
        <v>5.1985400461296433E-3</v>
      </c>
      <c r="AB397">
        <f t="shared" si="77"/>
        <v>3.6551778232799541E-3</v>
      </c>
    </row>
    <row r="398" spans="1:28">
      <c r="A398" s="71">
        <v>45140</v>
      </c>
      <c r="B398">
        <v>13973.450194999999</v>
      </c>
      <c r="C398" s="105">
        <v>192.06724500000001</v>
      </c>
      <c r="D398" s="105">
        <v>128.21000699999999</v>
      </c>
      <c r="E398" s="105">
        <v>15.95</v>
      </c>
      <c r="F398" s="105">
        <v>5.35</v>
      </c>
      <c r="G398" s="105">
        <v>37.860000999999997</v>
      </c>
      <c r="H398">
        <v>17.719999000000001</v>
      </c>
      <c r="I398">
        <v>442.61462399999999</v>
      </c>
      <c r="J398">
        <v>326.146118</v>
      </c>
      <c r="K398">
        <v>254.11000100000001</v>
      </c>
      <c r="L398">
        <v>345.36068699999998</v>
      </c>
      <c r="M398">
        <v>31.918112000000001</v>
      </c>
      <c r="P398" s="71">
        <v>45140</v>
      </c>
      <c r="Q398">
        <f t="shared" si="67"/>
        <v>-2.1734942155848747E-2</v>
      </c>
      <c r="R398">
        <f t="shared" si="67"/>
        <v>-1.5490058834013871E-2</v>
      </c>
      <c r="S398">
        <f t="shared" si="68"/>
        <v>-2.6425658342688785E-2</v>
      </c>
      <c r="T398">
        <f t="shared" si="69"/>
        <v>-1.7252002464571849E-2</v>
      </c>
      <c r="U398">
        <f t="shared" si="70"/>
        <v>-2.9038112522686052E-2</v>
      </c>
      <c r="V398">
        <f t="shared" si="71"/>
        <v>2.1586615715417739E-2</v>
      </c>
      <c r="W398">
        <f t="shared" si="72"/>
        <v>-1.5008393551973156E-2</v>
      </c>
      <c r="X398">
        <f t="shared" si="73"/>
        <v>-4.8121789347864423E-2</v>
      </c>
      <c r="Y398">
        <f t="shared" si="74"/>
        <v>-2.6282871240962982E-2</v>
      </c>
      <c r="Z398">
        <f t="shared" si="75"/>
        <v>-2.6659538872268712E-2</v>
      </c>
      <c r="AA398">
        <f t="shared" si="76"/>
        <v>-1.8506079931511061E-2</v>
      </c>
      <c r="AB398">
        <f t="shared" si="77"/>
        <v>-1.3657144866674882E-2</v>
      </c>
    </row>
    <row r="399" spans="1:28">
      <c r="A399" s="71">
        <v>45141</v>
      </c>
      <c r="B399">
        <v>13959.719727</v>
      </c>
      <c r="C399" s="105">
        <v>190.661011</v>
      </c>
      <c r="D399" s="105">
        <v>128.91000399999999</v>
      </c>
      <c r="E399" s="105">
        <v>15.98</v>
      </c>
      <c r="F399" s="105">
        <v>5.21</v>
      </c>
      <c r="G399" s="105">
        <v>36.220001000000003</v>
      </c>
      <c r="H399">
        <v>17.559999000000001</v>
      </c>
      <c r="I399">
        <v>445.07421900000003</v>
      </c>
      <c r="J399">
        <v>325.30957000000001</v>
      </c>
      <c r="K399">
        <v>259.32000699999998</v>
      </c>
      <c r="L399">
        <v>347.387024</v>
      </c>
      <c r="M399">
        <v>32.114528999999997</v>
      </c>
      <c r="P399" s="71">
        <v>45141</v>
      </c>
      <c r="Q399">
        <f t="shared" si="67"/>
        <v>-9.8261115246346263E-4</v>
      </c>
      <c r="R399">
        <f t="shared" si="67"/>
        <v>-7.3215711507707204E-3</v>
      </c>
      <c r="S399">
        <f t="shared" si="68"/>
        <v>5.4597688306810268E-3</v>
      </c>
      <c r="T399">
        <f t="shared" si="69"/>
        <v>1.8808777429467798E-3</v>
      </c>
      <c r="U399">
        <f t="shared" si="70"/>
        <v>-2.6168224299065363E-2</v>
      </c>
      <c r="V399">
        <f t="shared" si="71"/>
        <v>-4.3317484328645253E-2</v>
      </c>
      <c r="W399">
        <f t="shared" si="72"/>
        <v>-9.0293458820172694E-3</v>
      </c>
      <c r="X399">
        <f t="shared" si="73"/>
        <v>5.5569673179168069E-3</v>
      </c>
      <c r="Y399">
        <f t="shared" si="74"/>
        <v>-2.5649485118200716E-3</v>
      </c>
      <c r="Z399">
        <f t="shared" si="75"/>
        <v>2.0502955332324619E-2</v>
      </c>
      <c r="AA399">
        <f t="shared" si="76"/>
        <v>5.8673064893457671E-3</v>
      </c>
      <c r="AB399">
        <f t="shared" si="77"/>
        <v>6.1537787698719999E-3</v>
      </c>
    </row>
    <row r="400" spans="1:28">
      <c r="A400" s="71">
        <v>45142</v>
      </c>
      <c r="B400">
        <v>13909.240234000001</v>
      </c>
      <c r="C400" s="105">
        <v>181.50546299999999</v>
      </c>
      <c r="D400" s="105">
        <v>139.570007</v>
      </c>
      <c r="E400" s="105">
        <v>15.84</v>
      </c>
      <c r="F400" s="105">
        <v>5.15</v>
      </c>
      <c r="G400" s="105">
        <v>33.860000999999997</v>
      </c>
      <c r="H400">
        <v>17.16</v>
      </c>
      <c r="I400">
        <v>446.723907</v>
      </c>
      <c r="J400">
        <v>326.42495700000001</v>
      </c>
      <c r="K400">
        <v>253.86000100000001</v>
      </c>
      <c r="L400">
        <v>347.44604500000003</v>
      </c>
      <c r="M400">
        <v>31.849367000000001</v>
      </c>
      <c r="P400" s="71">
        <v>45142</v>
      </c>
      <c r="Q400">
        <f t="shared" si="67"/>
        <v>-3.6160821268040716E-3</v>
      </c>
      <c r="R400">
        <f t="shared" si="67"/>
        <v>-4.8020032790028637E-2</v>
      </c>
      <c r="S400">
        <f t="shared" si="68"/>
        <v>8.2693372657098196E-2</v>
      </c>
      <c r="T400">
        <f t="shared" si="69"/>
        <v>-8.7609511889862688E-3</v>
      </c>
      <c r="U400">
        <f t="shared" si="70"/>
        <v>-1.1516314779270559E-2</v>
      </c>
      <c r="V400">
        <f t="shared" si="71"/>
        <v>-6.5157369818957381E-2</v>
      </c>
      <c r="W400">
        <f t="shared" si="72"/>
        <v>-2.2778987629782955E-2</v>
      </c>
      <c r="X400">
        <f t="shared" si="73"/>
        <v>3.7065458514009527E-3</v>
      </c>
      <c r="Y400">
        <f t="shared" si="74"/>
        <v>3.4286940897557926E-3</v>
      </c>
      <c r="Z400">
        <f t="shared" si="75"/>
        <v>-2.105508966764745E-2</v>
      </c>
      <c r="AA400">
        <f t="shared" si="76"/>
        <v>1.6989984058825912E-4</v>
      </c>
      <c r="AB400">
        <f t="shared" si="77"/>
        <v>-8.2567612933073554E-3</v>
      </c>
    </row>
    <row r="401" spans="1:28">
      <c r="A401" s="71">
        <v>45145</v>
      </c>
      <c r="B401">
        <v>13994.400390999999</v>
      </c>
      <c r="C401" s="105">
        <v>178.37380999999999</v>
      </c>
      <c r="D401" s="105">
        <v>142.220001</v>
      </c>
      <c r="E401" s="105">
        <v>15.99</v>
      </c>
      <c r="F401" s="105">
        <v>5.23</v>
      </c>
      <c r="G401" s="105">
        <v>32.770000000000003</v>
      </c>
      <c r="H401">
        <v>18.040001</v>
      </c>
      <c r="I401">
        <v>454.09268200000002</v>
      </c>
      <c r="J401">
        <v>328.74529999999999</v>
      </c>
      <c r="K401">
        <v>251.449997</v>
      </c>
      <c r="L401">
        <v>349.74780299999998</v>
      </c>
      <c r="M401">
        <v>32.163634999999999</v>
      </c>
      <c r="P401" s="71">
        <v>45145</v>
      </c>
      <c r="Q401">
        <f t="shared" si="67"/>
        <v>6.1225599362236477E-3</v>
      </c>
      <c r="R401">
        <f t="shared" si="67"/>
        <v>-1.7253767177244687E-2</v>
      </c>
      <c r="S401">
        <f t="shared" si="68"/>
        <v>1.898684435832974E-2</v>
      </c>
      <c r="T401">
        <f t="shared" si="69"/>
        <v>9.4696969696969925E-3</v>
      </c>
      <c r="U401">
        <f t="shared" si="70"/>
        <v>1.5533980582524285E-2</v>
      </c>
      <c r="V401">
        <f t="shared" si="71"/>
        <v>-3.2191404837820112E-2</v>
      </c>
      <c r="W401">
        <f t="shared" si="72"/>
        <v>5.1282109557109559E-2</v>
      </c>
      <c r="X401">
        <f t="shared" si="73"/>
        <v>1.6495143610033004E-2</v>
      </c>
      <c r="Y401">
        <f t="shared" si="74"/>
        <v>7.1083504806894399E-3</v>
      </c>
      <c r="Z401">
        <f t="shared" si="75"/>
        <v>-9.4934372902646235E-3</v>
      </c>
      <c r="AA401">
        <f t="shared" si="76"/>
        <v>6.6247926350692802E-3</v>
      </c>
      <c r="AB401">
        <f t="shared" si="77"/>
        <v>9.8673232657967239E-3</v>
      </c>
    </row>
    <row r="402" spans="1:28">
      <c r="A402" s="71">
        <v>45146</v>
      </c>
      <c r="B402">
        <v>13884.320313</v>
      </c>
      <c r="C402" s="105">
        <v>179.32127399999999</v>
      </c>
      <c r="D402" s="105">
        <v>139.94000199999999</v>
      </c>
      <c r="E402" s="105">
        <v>16.18</v>
      </c>
      <c r="F402" s="105">
        <v>5.09</v>
      </c>
      <c r="G402" s="105">
        <v>32.5</v>
      </c>
      <c r="H402">
        <v>17.920000000000002</v>
      </c>
      <c r="I402">
        <v>446.563965</v>
      </c>
      <c r="J402">
        <v>324.70208700000001</v>
      </c>
      <c r="K402">
        <v>249.699997</v>
      </c>
      <c r="L402">
        <v>342.567139</v>
      </c>
      <c r="M402">
        <v>32.477905</v>
      </c>
      <c r="P402" s="71">
        <v>45146</v>
      </c>
      <c r="Q402">
        <f t="shared" si="67"/>
        <v>-7.8660088981585188E-3</v>
      </c>
      <c r="R402">
        <f t="shared" si="67"/>
        <v>5.311676641318569E-3</v>
      </c>
      <c r="S402">
        <f t="shared" si="68"/>
        <v>-1.6031493348112155E-2</v>
      </c>
      <c r="T402">
        <f t="shared" si="69"/>
        <v>1.1882426516572826E-2</v>
      </c>
      <c r="U402">
        <f t="shared" si="70"/>
        <v>-2.6768642447418844E-2</v>
      </c>
      <c r="V402">
        <f t="shared" si="71"/>
        <v>-8.2392432102533757E-3</v>
      </c>
      <c r="W402">
        <f t="shared" si="72"/>
        <v>-6.651939764304806E-3</v>
      </c>
      <c r="X402">
        <f t="shared" si="73"/>
        <v>-1.6579692424992722E-2</v>
      </c>
      <c r="Y402">
        <f t="shared" si="74"/>
        <v>-1.2298922600566397E-2</v>
      </c>
      <c r="Z402">
        <f t="shared" si="75"/>
        <v>-6.9596342051258808E-3</v>
      </c>
      <c r="AA402">
        <f t="shared" si="76"/>
        <v>-2.0530976716385492E-2</v>
      </c>
      <c r="AB402">
        <f t="shared" si="77"/>
        <v>9.7709727149932063E-3</v>
      </c>
    </row>
    <row r="403" spans="1:28">
      <c r="A403" s="71">
        <v>45147</v>
      </c>
      <c r="B403">
        <v>13722.019531</v>
      </c>
      <c r="C403" s="105">
        <v>177.71556100000001</v>
      </c>
      <c r="D403" s="105">
        <v>137.85000600000001</v>
      </c>
      <c r="E403" s="105">
        <v>15.76</v>
      </c>
      <c r="F403" s="105">
        <v>5.17</v>
      </c>
      <c r="G403" s="105">
        <v>30.92</v>
      </c>
      <c r="H403">
        <v>17.27</v>
      </c>
      <c r="I403">
        <v>425.46752900000001</v>
      </c>
      <c r="J403">
        <v>320.897919</v>
      </c>
      <c r="K403">
        <v>242.19000199999999</v>
      </c>
      <c r="L403">
        <v>337.08819599999998</v>
      </c>
      <c r="M403">
        <v>32.222560999999999</v>
      </c>
      <c r="P403" s="71">
        <v>45147</v>
      </c>
      <c r="Q403">
        <f t="shared" si="67"/>
        <v>-1.1689501418952192E-2</v>
      </c>
      <c r="R403">
        <f t="shared" si="67"/>
        <v>-8.9543921040845399E-3</v>
      </c>
      <c r="S403">
        <f t="shared" si="68"/>
        <v>-1.4934943333786612E-2</v>
      </c>
      <c r="T403">
        <f t="shared" si="69"/>
        <v>-2.5957972805933247E-2</v>
      </c>
      <c r="U403">
        <f t="shared" si="70"/>
        <v>1.5717092337917498E-2</v>
      </c>
      <c r="V403">
        <f t="shared" si="71"/>
        <v>-4.861538461538456E-2</v>
      </c>
      <c r="W403">
        <f t="shared" si="72"/>
        <v>-3.6272321428571543E-2</v>
      </c>
      <c r="X403">
        <f t="shared" si="73"/>
        <v>-4.724168910494151E-2</v>
      </c>
      <c r="Y403">
        <f t="shared" si="74"/>
        <v>-1.1715871724594132E-2</v>
      </c>
      <c r="Z403">
        <f t="shared" si="75"/>
        <v>-3.0076071646889142E-2</v>
      </c>
      <c r="AA403">
        <f t="shared" si="76"/>
        <v>-1.5993778667719834E-2</v>
      </c>
      <c r="AB403">
        <f t="shared" si="77"/>
        <v>-7.8620834687459333E-3</v>
      </c>
    </row>
    <row r="404" spans="1:28">
      <c r="A404" s="71">
        <v>45148</v>
      </c>
      <c r="B404">
        <v>13737.990234000001</v>
      </c>
      <c r="C404" s="105">
        <v>177.49615499999999</v>
      </c>
      <c r="D404" s="105">
        <v>138.55999800000001</v>
      </c>
      <c r="E404" s="105">
        <v>15.76</v>
      </c>
      <c r="F404" s="105">
        <v>5.18</v>
      </c>
      <c r="G404" s="105">
        <v>31.129999000000002</v>
      </c>
      <c r="H404">
        <v>17.360001</v>
      </c>
      <c r="I404">
        <v>423.80783100000002</v>
      </c>
      <c r="J404">
        <v>321.59497099999999</v>
      </c>
      <c r="K404">
        <v>245.33999600000001</v>
      </c>
      <c r="L404">
        <v>334.83560199999999</v>
      </c>
      <c r="M404">
        <v>32.379696000000003</v>
      </c>
      <c r="P404" s="71">
        <v>45148</v>
      </c>
      <c r="Q404">
        <f t="shared" si="67"/>
        <v>1.1638740903932377E-3</v>
      </c>
      <c r="R404">
        <f t="shared" si="67"/>
        <v>-1.2345908189774144E-3</v>
      </c>
      <c r="S404">
        <f t="shared" si="68"/>
        <v>5.1504676757141363E-3</v>
      </c>
      <c r="T404">
        <f t="shared" si="69"/>
        <v>0</v>
      </c>
      <c r="U404">
        <f t="shared" si="70"/>
        <v>1.9342359767891271E-3</v>
      </c>
      <c r="V404">
        <f t="shared" si="71"/>
        <v>6.7916882276843407E-3</v>
      </c>
      <c r="W404">
        <f t="shared" si="72"/>
        <v>5.2114070642733578E-3</v>
      </c>
      <c r="X404">
        <f t="shared" si="73"/>
        <v>-3.9008805299451926E-3</v>
      </c>
      <c r="Y404">
        <f t="shared" si="74"/>
        <v>2.1721923350957757E-3</v>
      </c>
      <c r="Z404">
        <f t="shared" si="75"/>
        <v>1.3006292472800017E-2</v>
      </c>
      <c r="AA404">
        <f t="shared" si="76"/>
        <v>-6.6825063195033617E-3</v>
      </c>
      <c r="AB404">
        <f t="shared" si="77"/>
        <v>4.8765521772153311E-3</v>
      </c>
    </row>
    <row r="405" spans="1:28">
      <c r="A405" s="71">
        <v>45149</v>
      </c>
      <c r="B405">
        <v>13644.849609000001</v>
      </c>
      <c r="C405" s="105">
        <v>177.55607599999999</v>
      </c>
      <c r="D405" s="105">
        <v>138.41000399999999</v>
      </c>
      <c r="E405" s="105">
        <v>15.65</v>
      </c>
      <c r="F405" s="105">
        <v>5.0999999999999996</v>
      </c>
      <c r="G405" s="105">
        <v>31.530000999999999</v>
      </c>
      <c r="H405">
        <v>16.790001</v>
      </c>
      <c r="I405">
        <v>408.48040800000001</v>
      </c>
      <c r="J405">
        <v>319.682953</v>
      </c>
      <c r="K405">
        <v>242.64999399999999</v>
      </c>
      <c r="L405">
        <v>335.16021699999999</v>
      </c>
      <c r="M405">
        <v>32.183281000000001</v>
      </c>
      <c r="P405" s="71">
        <v>45149</v>
      </c>
      <c r="Q405">
        <f t="shared" si="67"/>
        <v>-6.7797853553198265E-3</v>
      </c>
      <c r="R405">
        <f t="shared" si="67"/>
        <v>3.3759041146554856E-4</v>
      </c>
      <c r="S405">
        <f t="shared" si="68"/>
        <v>-1.0825202234776361E-3</v>
      </c>
      <c r="T405">
        <f t="shared" si="69"/>
        <v>-6.9796954314720449E-3</v>
      </c>
      <c r="U405">
        <f t="shared" si="70"/>
        <v>-1.5444015444015458E-2</v>
      </c>
      <c r="V405">
        <f t="shared" si="71"/>
        <v>1.2849406130722878E-2</v>
      </c>
      <c r="W405">
        <f t="shared" si="72"/>
        <v>-3.2834099491123314E-2</v>
      </c>
      <c r="X405">
        <f t="shared" si="73"/>
        <v>-3.6165974007214628E-2</v>
      </c>
      <c r="Y405">
        <f t="shared" si="74"/>
        <v>-5.9454225731657637E-3</v>
      </c>
      <c r="Z405">
        <f t="shared" si="75"/>
        <v>-1.0964384298759101E-2</v>
      </c>
      <c r="AA405">
        <f t="shared" si="76"/>
        <v>9.6947576082424575E-4</v>
      </c>
      <c r="AB405">
        <f t="shared" si="77"/>
        <v>-6.0659927134585128E-3</v>
      </c>
    </row>
    <row r="406" spans="1:28">
      <c r="A406" s="71">
        <v>45152</v>
      </c>
      <c r="B406">
        <v>13788.330078000001</v>
      </c>
      <c r="C406" s="105">
        <v>179.22389200000001</v>
      </c>
      <c r="D406" s="105">
        <v>140.570007</v>
      </c>
      <c r="E406" s="105">
        <v>15.88</v>
      </c>
      <c r="F406" s="105">
        <v>5.26</v>
      </c>
      <c r="G406" s="105">
        <v>31.709999</v>
      </c>
      <c r="H406">
        <v>16.829999999999998</v>
      </c>
      <c r="I406">
        <v>437.45550500000002</v>
      </c>
      <c r="J406">
        <v>322.70043900000002</v>
      </c>
      <c r="K406">
        <v>239.759995</v>
      </c>
      <c r="L406">
        <v>332.219086</v>
      </c>
      <c r="M406">
        <v>31.495809999999999</v>
      </c>
      <c r="P406" s="71">
        <v>45152</v>
      </c>
      <c r="Q406">
        <f t="shared" si="67"/>
        <v>1.0515357304148069E-2</v>
      </c>
      <c r="R406">
        <f t="shared" si="67"/>
        <v>9.3931789751876254E-3</v>
      </c>
      <c r="S406">
        <f t="shared" si="68"/>
        <v>1.5605830052573495E-2</v>
      </c>
      <c r="T406">
        <f t="shared" si="69"/>
        <v>1.4696485623003222E-2</v>
      </c>
      <c r="U406">
        <f t="shared" si="70"/>
        <v>3.137254901960787E-2</v>
      </c>
      <c r="V406">
        <f t="shared" si="71"/>
        <v>5.7087851027978467E-3</v>
      </c>
      <c r="W406">
        <f t="shared" si="72"/>
        <v>2.3823107574560669E-3</v>
      </c>
      <c r="X406">
        <f t="shared" si="73"/>
        <v>7.0933872059783104E-2</v>
      </c>
      <c r="Y406">
        <f t="shared" si="74"/>
        <v>9.438995641409818E-3</v>
      </c>
      <c r="Z406">
        <f t="shared" si="75"/>
        <v>-1.1910154838083322E-2</v>
      </c>
      <c r="AA406">
        <f t="shared" si="76"/>
        <v>-8.7752986506748343E-3</v>
      </c>
      <c r="AB406">
        <f t="shared" si="77"/>
        <v>-2.1361122254750911E-2</v>
      </c>
    </row>
    <row r="407" spans="1:28">
      <c r="A407" s="71">
        <v>45153</v>
      </c>
      <c r="B407">
        <v>13631.049805000001</v>
      </c>
      <c r="C407" s="105">
        <v>177.216522</v>
      </c>
      <c r="D407" s="105">
        <v>137.66999799999999</v>
      </c>
      <c r="E407" s="105">
        <v>15.55</v>
      </c>
      <c r="F407" s="105">
        <v>4.87</v>
      </c>
      <c r="G407" s="105">
        <v>29.950001</v>
      </c>
      <c r="H407">
        <v>16.610001</v>
      </c>
      <c r="I407">
        <v>439.32516500000003</v>
      </c>
      <c r="J407">
        <v>320.52938799999998</v>
      </c>
      <c r="K407">
        <v>232.96000699999999</v>
      </c>
      <c r="L407">
        <v>326.77947999999998</v>
      </c>
      <c r="M407">
        <v>31.269928</v>
      </c>
      <c r="P407" s="71">
        <v>45153</v>
      </c>
      <c r="Q407">
        <f t="shared" si="67"/>
        <v>-1.140676732499675E-2</v>
      </c>
      <c r="R407">
        <f t="shared" si="67"/>
        <v>-1.1200348221430258E-2</v>
      </c>
      <c r="S407">
        <f t="shared" si="68"/>
        <v>-2.0630353955947454E-2</v>
      </c>
      <c r="T407">
        <f t="shared" si="69"/>
        <v>-2.0780856423173805E-2</v>
      </c>
      <c r="U407">
        <f t="shared" si="70"/>
        <v>-7.4144486692015149E-2</v>
      </c>
      <c r="V407">
        <f t="shared" si="71"/>
        <v>-5.550293457908969E-2</v>
      </c>
      <c r="W407">
        <f t="shared" si="72"/>
        <v>-1.3071836007129998E-2</v>
      </c>
      <c r="X407">
        <f t="shared" si="73"/>
        <v>4.2739432436677419E-3</v>
      </c>
      <c r="Y407">
        <f t="shared" si="74"/>
        <v>-6.7277596731129142E-3</v>
      </c>
      <c r="Z407">
        <f t="shared" si="75"/>
        <v>-2.8361645569770774E-2</v>
      </c>
      <c r="AA407">
        <f t="shared" si="76"/>
        <v>-1.6373550555129835E-2</v>
      </c>
      <c r="AB407">
        <f t="shared" si="77"/>
        <v>-7.1718111075726766E-3</v>
      </c>
    </row>
    <row r="408" spans="1:28">
      <c r="A408" s="71">
        <v>45154</v>
      </c>
      <c r="B408">
        <v>13474.629883</v>
      </c>
      <c r="C408" s="105">
        <v>176.337692</v>
      </c>
      <c r="D408" s="105">
        <v>135.070007</v>
      </c>
      <c r="E408" s="105">
        <v>15.44</v>
      </c>
      <c r="F408" s="105">
        <v>4.84</v>
      </c>
      <c r="G408" s="105">
        <v>27.01</v>
      </c>
      <c r="H408">
        <v>16.18</v>
      </c>
      <c r="I408">
        <v>434.78591899999998</v>
      </c>
      <c r="J408">
        <v>319.75100700000002</v>
      </c>
      <c r="K408">
        <v>225.60000600000001</v>
      </c>
      <c r="L408">
        <v>323.730164</v>
      </c>
      <c r="M408">
        <v>30.739595000000001</v>
      </c>
      <c r="P408" s="71">
        <v>45154</v>
      </c>
      <c r="Q408">
        <f t="shared" si="67"/>
        <v>-1.1475265972737082E-2</v>
      </c>
      <c r="R408">
        <f t="shared" si="67"/>
        <v>-4.9590748654913426E-3</v>
      </c>
      <c r="S408">
        <f t="shared" si="68"/>
        <v>-1.8885676165986354E-2</v>
      </c>
      <c r="T408">
        <f t="shared" si="69"/>
        <v>-7.073954983922907E-3</v>
      </c>
      <c r="U408">
        <f t="shared" si="70"/>
        <v>-6.1601642710472785E-3</v>
      </c>
      <c r="V408">
        <f t="shared" si="71"/>
        <v>-9.8163636121414447E-2</v>
      </c>
      <c r="W408">
        <f t="shared" si="72"/>
        <v>-2.5888077911614859E-2</v>
      </c>
      <c r="X408">
        <f t="shared" si="73"/>
        <v>-1.0332315017738736E-2</v>
      </c>
      <c r="Y408">
        <f t="shared" si="74"/>
        <v>-2.4284231934451127E-3</v>
      </c>
      <c r="Z408">
        <f t="shared" si="75"/>
        <v>-3.1593409936667725E-2</v>
      </c>
      <c r="AA408">
        <f t="shared" si="76"/>
        <v>-9.3314182396029774E-3</v>
      </c>
      <c r="AB408">
        <f t="shared" si="77"/>
        <v>-1.6959840777375595E-2</v>
      </c>
    </row>
    <row r="409" spans="1:28">
      <c r="A409" s="71">
        <v>45155</v>
      </c>
      <c r="B409">
        <v>13316.929688</v>
      </c>
      <c r="C409" s="105">
        <v>173.771072</v>
      </c>
      <c r="D409" s="105">
        <v>133.979996</v>
      </c>
      <c r="E409" s="105">
        <v>15.05</v>
      </c>
      <c r="F409" s="105">
        <v>4.76</v>
      </c>
      <c r="G409" s="105">
        <v>26.190000999999999</v>
      </c>
      <c r="H409">
        <v>15.8</v>
      </c>
      <c r="I409">
        <v>433.36617999999999</v>
      </c>
      <c r="J409">
        <v>316.238159</v>
      </c>
      <c r="K409">
        <v>219.220001</v>
      </c>
      <c r="L409">
        <v>322.16613799999999</v>
      </c>
      <c r="M409">
        <v>30.405684000000001</v>
      </c>
      <c r="P409" s="71">
        <v>45155</v>
      </c>
      <c r="Q409">
        <f t="shared" si="67"/>
        <v>-1.1703489919152345E-2</v>
      </c>
      <c r="R409">
        <f t="shared" si="67"/>
        <v>-1.4555141166302667E-2</v>
      </c>
      <c r="S409">
        <f t="shared" si="68"/>
        <v>-8.0699707078567343E-3</v>
      </c>
      <c r="T409">
        <f t="shared" si="69"/>
        <v>-2.5259067357512877E-2</v>
      </c>
      <c r="U409">
        <f t="shared" si="70"/>
        <v>-1.6528925619834725E-2</v>
      </c>
      <c r="V409">
        <f t="shared" si="71"/>
        <v>-3.0359089226212617E-2</v>
      </c>
      <c r="W409">
        <f t="shared" si="72"/>
        <v>-2.3485784919653831E-2</v>
      </c>
      <c r="X409">
        <f t="shared" si="73"/>
        <v>-3.2653748384155763E-3</v>
      </c>
      <c r="Y409">
        <f t="shared" si="74"/>
        <v>-1.0986198395303315E-2</v>
      </c>
      <c r="Z409">
        <f t="shared" si="75"/>
        <v>-2.8280163254960244E-2</v>
      </c>
      <c r="AA409">
        <f t="shared" si="76"/>
        <v>-4.8312643489100771E-3</v>
      </c>
      <c r="AB409">
        <f t="shared" si="77"/>
        <v>-1.0862569920000589E-2</v>
      </c>
    </row>
    <row r="410" spans="1:28">
      <c r="A410" s="71">
        <v>45156</v>
      </c>
      <c r="B410">
        <v>13290.780273</v>
      </c>
      <c r="C410" s="105">
        <v>174.26042200000001</v>
      </c>
      <c r="D410" s="105">
        <v>133.220001</v>
      </c>
      <c r="E410" s="105">
        <v>15.04</v>
      </c>
      <c r="F410" s="105">
        <v>2.61</v>
      </c>
      <c r="G410" s="105">
        <v>26.299999</v>
      </c>
      <c r="H410">
        <v>15.59</v>
      </c>
      <c r="I410">
        <v>432.91626000000002</v>
      </c>
      <c r="J410">
        <v>315.83895899999999</v>
      </c>
      <c r="K410">
        <v>215.490005</v>
      </c>
      <c r="L410">
        <v>319.618469</v>
      </c>
      <c r="M410">
        <v>30.503895</v>
      </c>
      <c r="P410" s="71">
        <v>45156</v>
      </c>
      <c r="Q410">
        <f t="shared" si="67"/>
        <v>-1.9636219168119003E-3</v>
      </c>
      <c r="R410">
        <f t="shared" si="67"/>
        <v>2.8160613522600682E-3</v>
      </c>
      <c r="S410">
        <f t="shared" si="68"/>
        <v>-5.6724512814584913E-3</v>
      </c>
      <c r="T410">
        <f t="shared" si="69"/>
        <v>-6.6445182724262871E-4</v>
      </c>
      <c r="U410">
        <f t="shared" si="70"/>
        <v>-0.45168067226890757</v>
      </c>
      <c r="V410">
        <f t="shared" si="71"/>
        <v>4.1999998396334897E-3</v>
      </c>
      <c r="W410">
        <f t="shared" si="72"/>
        <v>-1.3291139240506383E-2</v>
      </c>
      <c r="X410">
        <f t="shared" si="73"/>
        <v>-1.0381982276511824E-3</v>
      </c>
      <c r="Y410">
        <f t="shared" si="74"/>
        <v>-1.2623397545139629E-3</v>
      </c>
      <c r="Z410">
        <f t="shared" si="75"/>
        <v>-1.7014852581813462E-2</v>
      </c>
      <c r="AA410">
        <f t="shared" si="76"/>
        <v>-7.9079353771189485E-3</v>
      </c>
      <c r="AB410">
        <f t="shared" si="77"/>
        <v>3.2300210710602384E-3</v>
      </c>
    </row>
    <row r="411" spans="1:28">
      <c r="A411" s="71">
        <v>45159</v>
      </c>
      <c r="B411">
        <v>13497.589844</v>
      </c>
      <c r="C411" s="105">
        <v>175.608643</v>
      </c>
      <c r="D411" s="105">
        <v>134.679993</v>
      </c>
      <c r="E411" s="105">
        <v>15.16</v>
      </c>
      <c r="F411" s="105">
        <v>2.71</v>
      </c>
      <c r="G411" s="105">
        <v>25.030000999999999</v>
      </c>
      <c r="H411">
        <v>15.71</v>
      </c>
      <c r="I411">
        <v>469.59002700000002</v>
      </c>
      <c r="J411">
        <v>321.228027</v>
      </c>
      <c r="K411">
        <v>231.279999</v>
      </c>
      <c r="L411">
        <v>316.79538000000002</v>
      </c>
      <c r="M411">
        <v>30.729776000000001</v>
      </c>
      <c r="P411" s="71">
        <v>45159</v>
      </c>
      <c r="Q411">
        <f t="shared" si="67"/>
        <v>1.5560378454237935E-2</v>
      </c>
      <c r="R411">
        <f t="shared" si="67"/>
        <v>7.7368170266452997E-3</v>
      </c>
      <c r="S411">
        <f t="shared" si="68"/>
        <v>1.0959255284797662E-2</v>
      </c>
      <c r="T411">
        <f t="shared" si="69"/>
        <v>7.9787234042553862E-3</v>
      </c>
      <c r="U411">
        <f t="shared" si="70"/>
        <v>3.8314176245210767E-2</v>
      </c>
      <c r="V411">
        <f t="shared" si="71"/>
        <v>-4.8288899174482897E-2</v>
      </c>
      <c r="W411">
        <f t="shared" si="72"/>
        <v>7.6972418216806286E-3</v>
      </c>
      <c r="X411">
        <f t="shared" si="73"/>
        <v>8.4713304600755809E-2</v>
      </c>
      <c r="Y411">
        <f t="shared" si="74"/>
        <v>1.7062708213903433E-2</v>
      </c>
      <c r="Z411">
        <f t="shared" si="75"/>
        <v>7.327483239883914E-2</v>
      </c>
      <c r="AA411">
        <f t="shared" si="76"/>
        <v>-8.8326841963565685E-3</v>
      </c>
      <c r="AB411">
        <f t="shared" si="77"/>
        <v>7.4049887727452874E-3</v>
      </c>
    </row>
    <row r="412" spans="1:28">
      <c r="A412" s="71">
        <v>45160</v>
      </c>
      <c r="B412">
        <v>13505.870117</v>
      </c>
      <c r="C412" s="105">
        <v>176.99681100000001</v>
      </c>
      <c r="D412" s="105">
        <v>134.25</v>
      </c>
      <c r="E412" s="105">
        <v>14.83</v>
      </c>
      <c r="F412" s="105">
        <v>2.91</v>
      </c>
      <c r="G412" s="105">
        <v>23.92</v>
      </c>
      <c r="H412">
        <v>15.66</v>
      </c>
      <c r="I412">
        <v>456.60220299999997</v>
      </c>
      <c r="J412">
        <v>321.80682400000001</v>
      </c>
      <c r="K412">
        <v>233.19000199999999</v>
      </c>
      <c r="L412">
        <v>313.57885700000003</v>
      </c>
      <c r="M412">
        <v>30.464608999999999</v>
      </c>
      <c r="P412" s="71">
        <v>45160</v>
      </c>
      <c r="Q412">
        <f t="shared" si="67"/>
        <v>6.1346307716418614E-4</v>
      </c>
      <c r="R412">
        <f t="shared" si="67"/>
        <v>7.9048956605171621E-3</v>
      </c>
      <c r="S412">
        <f t="shared" si="68"/>
        <v>-3.1927013836420088E-3</v>
      </c>
      <c r="T412">
        <f t="shared" si="69"/>
        <v>-2.1767810026385229E-2</v>
      </c>
      <c r="U412">
        <f t="shared" si="70"/>
        <v>7.3800738007380143E-2</v>
      </c>
      <c r="V412">
        <f t="shared" si="71"/>
        <v>-4.4346822039679379E-2</v>
      </c>
      <c r="W412">
        <f t="shared" si="72"/>
        <v>-3.182686187141993E-3</v>
      </c>
      <c r="X412">
        <f t="shared" si="73"/>
        <v>-2.7657793507612216E-2</v>
      </c>
      <c r="Y412">
        <f t="shared" si="74"/>
        <v>1.8018259658270997E-3</v>
      </c>
      <c r="Z412">
        <f t="shared" si="75"/>
        <v>8.2584011080006486E-3</v>
      </c>
      <c r="AA412">
        <f t="shared" si="76"/>
        <v>-1.0153314104517544E-2</v>
      </c>
      <c r="AB412">
        <f t="shared" si="77"/>
        <v>-8.628992284226273E-3</v>
      </c>
    </row>
    <row r="413" spans="1:28">
      <c r="A413" s="71">
        <v>45161</v>
      </c>
      <c r="B413">
        <v>13721.030273</v>
      </c>
      <c r="C413" s="105">
        <v>180.881699</v>
      </c>
      <c r="D413" s="105">
        <v>135.520004</v>
      </c>
      <c r="E413" s="105">
        <v>14.78</v>
      </c>
      <c r="F413" s="105">
        <v>2.97</v>
      </c>
      <c r="G413" s="105">
        <v>24.219999000000001</v>
      </c>
      <c r="H413">
        <v>16.25</v>
      </c>
      <c r="I413">
        <v>471.07977299999999</v>
      </c>
      <c r="J413">
        <v>326.33764600000001</v>
      </c>
      <c r="K413">
        <v>236.86000100000001</v>
      </c>
      <c r="L413">
        <v>317.06097399999999</v>
      </c>
      <c r="M413">
        <v>30.592282999999998</v>
      </c>
      <c r="P413" s="71">
        <v>45161</v>
      </c>
      <c r="Q413">
        <f t="shared" si="67"/>
        <v>1.5930862220359669E-2</v>
      </c>
      <c r="R413">
        <f t="shared" si="67"/>
        <v>2.1948915226500828E-2</v>
      </c>
      <c r="S413">
        <f t="shared" si="68"/>
        <v>9.4599925512104301E-3</v>
      </c>
      <c r="T413">
        <f t="shared" si="69"/>
        <v>-3.3715441672286387E-3</v>
      </c>
      <c r="U413">
        <f t="shared" si="70"/>
        <v>2.0618556701030945E-2</v>
      </c>
      <c r="V413">
        <f t="shared" si="71"/>
        <v>1.2541764214046808E-2</v>
      </c>
      <c r="W413">
        <f t="shared" si="72"/>
        <v>3.767560664112387E-2</v>
      </c>
      <c r="X413">
        <f t="shared" si="73"/>
        <v>3.170718385692943E-2</v>
      </c>
      <c r="Y413">
        <f t="shared" si="74"/>
        <v>1.4079322320399273E-2</v>
      </c>
      <c r="Z413">
        <f t="shared" si="75"/>
        <v>1.5738234780751956E-2</v>
      </c>
      <c r="AA413">
        <f t="shared" si="76"/>
        <v>1.110443807759641E-2</v>
      </c>
      <c r="AB413">
        <f t="shared" si="77"/>
        <v>4.1908957374112024E-3</v>
      </c>
    </row>
    <row r="414" spans="1:28">
      <c r="A414" s="71">
        <v>45162</v>
      </c>
      <c r="B414">
        <v>13463.969727</v>
      </c>
      <c r="C414" s="105">
        <v>176.14793399999999</v>
      </c>
      <c r="D414" s="105">
        <v>131.83999600000001</v>
      </c>
      <c r="E414" s="105">
        <v>14.57</v>
      </c>
      <c r="F414" s="105">
        <v>2.93</v>
      </c>
      <c r="G414" s="105">
        <v>24.059999000000001</v>
      </c>
      <c r="H414">
        <v>15.71</v>
      </c>
      <c r="I414">
        <v>471.54968300000002</v>
      </c>
      <c r="J414">
        <v>319.32189899999997</v>
      </c>
      <c r="K414">
        <v>230.03999300000001</v>
      </c>
      <c r="L414">
        <v>314.729736</v>
      </c>
      <c r="M414">
        <v>30.199444</v>
      </c>
      <c r="P414" s="71">
        <v>45162</v>
      </c>
      <c r="Q414">
        <f t="shared" si="67"/>
        <v>-1.8734784552282478E-2</v>
      </c>
      <c r="R414">
        <f t="shared" si="67"/>
        <v>-2.6170502743895641E-2</v>
      </c>
      <c r="S414">
        <f t="shared" si="68"/>
        <v>-2.7154721748679896E-2</v>
      </c>
      <c r="T414">
        <f t="shared" si="69"/>
        <v>-1.4208389715832144E-2</v>
      </c>
      <c r="U414">
        <f t="shared" si="70"/>
        <v>-1.346801346801348E-2</v>
      </c>
      <c r="V414">
        <f t="shared" si="71"/>
        <v>-6.6061109251078056E-3</v>
      </c>
      <c r="W414">
        <f t="shared" si="72"/>
        <v>-3.3230769230769175E-2</v>
      </c>
      <c r="X414">
        <f t="shared" si="73"/>
        <v>9.9751682609396856E-4</v>
      </c>
      <c r="Y414">
        <f t="shared" si="74"/>
        <v>-2.149842988081134E-2</v>
      </c>
      <c r="Z414">
        <f t="shared" si="75"/>
        <v>-2.8793413709391993E-2</v>
      </c>
      <c r="AA414">
        <f t="shared" si="76"/>
        <v>-7.3526488315146122E-3</v>
      </c>
      <c r="AB414">
        <f t="shared" si="77"/>
        <v>-1.2841114211711451E-2</v>
      </c>
    </row>
    <row r="415" spans="1:28">
      <c r="A415" s="71">
        <v>45163</v>
      </c>
      <c r="B415">
        <v>13590.650390999999</v>
      </c>
      <c r="C415" s="105">
        <v>178.375</v>
      </c>
      <c r="D415" s="105">
        <v>133.259995</v>
      </c>
      <c r="E415" s="105">
        <v>14.58</v>
      </c>
      <c r="F415" s="105">
        <v>2.93</v>
      </c>
      <c r="G415" s="105">
        <v>24.73</v>
      </c>
      <c r="H415">
        <v>15.9</v>
      </c>
      <c r="I415">
        <v>460.10162400000002</v>
      </c>
      <c r="J415">
        <v>322.325806</v>
      </c>
      <c r="K415">
        <v>238.58999600000001</v>
      </c>
      <c r="L415">
        <v>314.91662600000001</v>
      </c>
      <c r="M415">
        <v>30.287832000000002</v>
      </c>
      <c r="P415" s="71">
        <v>45163</v>
      </c>
      <c r="Q415">
        <f t="shared" si="67"/>
        <v>9.4088642925243809E-3</v>
      </c>
      <c r="R415">
        <f t="shared" si="67"/>
        <v>1.264315708636133E-2</v>
      </c>
      <c r="S415">
        <f t="shared" si="68"/>
        <v>1.0770623809788268E-2</v>
      </c>
      <c r="T415">
        <f t="shared" si="69"/>
        <v>6.8634179821549666E-4</v>
      </c>
      <c r="U415">
        <f t="shared" si="70"/>
        <v>0</v>
      </c>
      <c r="V415">
        <f t="shared" si="71"/>
        <v>2.7847091764218242E-2</v>
      </c>
      <c r="W415">
        <f t="shared" si="72"/>
        <v>1.209420751113937E-2</v>
      </c>
      <c r="X415">
        <f t="shared" si="73"/>
        <v>-2.4277524538172578E-2</v>
      </c>
      <c r="Y415">
        <f t="shared" si="74"/>
        <v>9.4071437299075647E-3</v>
      </c>
      <c r="Z415">
        <f t="shared" si="75"/>
        <v>3.7167463311477335E-2</v>
      </c>
      <c r="AA415">
        <f t="shared" si="76"/>
        <v>5.9381106588544692E-4</v>
      </c>
      <c r="AB415">
        <f t="shared" si="77"/>
        <v>2.9268088511828863E-3</v>
      </c>
    </row>
    <row r="416" spans="1:28">
      <c r="A416" s="71">
        <v>45166</v>
      </c>
      <c r="B416">
        <v>13705.129883</v>
      </c>
      <c r="C416" s="105">
        <v>179.95292699999999</v>
      </c>
      <c r="D416" s="105">
        <v>133.13999899999999</v>
      </c>
      <c r="E416" s="105">
        <v>14.73</v>
      </c>
      <c r="F416" s="105">
        <v>2.82</v>
      </c>
      <c r="G416" s="105">
        <v>25.4</v>
      </c>
      <c r="H416">
        <v>15.71</v>
      </c>
      <c r="I416">
        <v>468.270264</v>
      </c>
      <c r="J416">
        <v>323.04434199999997</v>
      </c>
      <c r="K416">
        <v>238.820007</v>
      </c>
      <c r="L416">
        <v>320.641479</v>
      </c>
      <c r="M416">
        <v>30.769058000000001</v>
      </c>
      <c r="P416" s="71">
        <v>45166</v>
      </c>
      <c r="Q416">
        <f t="shared" si="67"/>
        <v>8.4234005515888329E-3</v>
      </c>
      <c r="R416">
        <f t="shared" si="67"/>
        <v>8.8461219341274752E-3</v>
      </c>
      <c r="S416">
        <f t="shared" si="68"/>
        <v>-9.004652896768805E-4</v>
      </c>
      <c r="T416">
        <f t="shared" si="69"/>
        <v>1.0288065843621423E-2</v>
      </c>
      <c r="U416">
        <f t="shared" si="70"/>
        <v>-3.7542662116041063E-2</v>
      </c>
      <c r="V416">
        <f t="shared" si="71"/>
        <v>2.7092600080873358E-2</v>
      </c>
      <c r="W416">
        <f t="shared" si="72"/>
        <v>-1.1949685534591163E-2</v>
      </c>
      <c r="X416">
        <f t="shared" si="73"/>
        <v>1.7753990800953971E-2</v>
      </c>
      <c r="Y416">
        <f t="shared" si="74"/>
        <v>2.2292226890451702E-3</v>
      </c>
      <c r="Z416">
        <f t="shared" si="75"/>
        <v>9.6404293497699884E-4</v>
      </c>
      <c r="AA416">
        <f t="shared" si="76"/>
        <v>1.8178948100377512E-2</v>
      </c>
      <c r="AB416">
        <f t="shared" si="77"/>
        <v>1.5888426745103428E-2</v>
      </c>
    </row>
    <row r="417" spans="1:28">
      <c r="A417" s="71">
        <v>45167</v>
      </c>
      <c r="B417">
        <v>13943.759765999999</v>
      </c>
      <c r="C417" s="105">
        <v>183.877747</v>
      </c>
      <c r="D417" s="105">
        <v>134.91000399999999</v>
      </c>
      <c r="E417" s="105">
        <v>14.9</v>
      </c>
      <c r="F417" s="105">
        <v>2.86</v>
      </c>
      <c r="G417" s="105">
        <v>26.58</v>
      </c>
      <c r="H417">
        <v>16.040001</v>
      </c>
      <c r="I417">
        <v>487.75692700000002</v>
      </c>
      <c r="J417">
        <v>327.74478099999999</v>
      </c>
      <c r="K417">
        <v>257.17999300000002</v>
      </c>
      <c r="L417">
        <v>327.113922</v>
      </c>
      <c r="M417">
        <v>30.808346</v>
      </c>
      <c r="P417" s="71">
        <v>45167</v>
      </c>
      <c r="Q417">
        <f t="shared" si="67"/>
        <v>1.7411719920728284E-2</v>
      </c>
      <c r="R417">
        <f t="shared" si="67"/>
        <v>2.1810259301867377E-2</v>
      </c>
      <c r="S417">
        <f t="shared" si="68"/>
        <v>1.3294314355522849E-2</v>
      </c>
      <c r="T417">
        <f t="shared" si="69"/>
        <v>1.154107264086897E-2</v>
      </c>
      <c r="U417">
        <f t="shared" si="70"/>
        <v>1.4184397163120581E-2</v>
      </c>
      <c r="V417">
        <f t="shared" si="71"/>
        <v>4.6456692913385819E-2</v>
      </c>
      <c r="W417">
        <f t="shared" si="72"/>
        <v>2.1005792488860555E-2</v>
      </c>
      <c r="X417">
        <f t="shared" si="73"/>
        <v>4.1614137172716184E-2</v>
      </c>
      <c r="Y417">
        <f t="shared" si="74"/>
        <v>1.4550445214112487E-2</v>
      </c>
      <c r="Z417">
        <f t="shared" si="75"/>
        <v>7.687792254356654E-2</v>
      </c>
      <c r="AA417">
        <f t="shared" si="76"/>
        <v>2.0185919239725059E-2</v>
      </c>
      <c r="AB417">
        <f t="shared" si="77"/>
        <v>1.2768671696091281E-3</v>
      </c>
    </row>
    <row r="418" spans="1:28">
      <c r="A418" s="71">
        <v>45168</v>
      </c>
      <c r="B418">
        <v>14019.309569999999</v>
      </c>
      <c r="C418" s="105">
        <v>187.40310700000001</v>
      </c>
      <c r="D418" s="105">
        <v>135.070007</v>
      </c>
      <c r="E418" s="105">
        <v>14.77</v>
      </c>
      <c r="F418" s="105">
        <v>2.86</v>
      </c>
      <c r="G418" s="105">
        <v>26.209999</v>
      </c>
      <c r="H418">
        <v>15.87</v>
      </c>
      <c r="I418">
        <v>492.55612200000002</v>
      </c>
      <c r="J418">
        <v>328.12402300000002</v>
      </c>
      <c r="K418">
        <v>256.89999399999999</v>
      </c>
      <c r="L418">
        <v>325.903839</v>
      </c>
      <c r="M418">
        <v>28.765585000000002</v>
      </c>
      <c r="P418" s="71">
        <v>45168</v>
      </c>
      <c r="Q418">
        <f t="shared" si="67"/>
        <v>5.4181802661444553E-3</v>
      </c>
      <c r="R418">
        <f t="shared" si="67"/>
        <v>1.9172303650207365E-2</v>
      </c>
      <c r="S418">
        <f t="shared" si="68"/>
        <v>1.1859980376252709E-3</v>
      </c>
      <c r="T418">
        <f t="shared" si="69"/>
        <v>-8.7248322147651537E-3</v>
      </c>
      <c r="U418">
        <f t="shared" si="70"/>
        <v>0</v>
      </c>
      <c r="V418">
        <f t="shared" si="71"/>
        <v>-1.3920278404815594E-2</v>
      </c>
      <c r="W418">
        <f t="shared" si="72"/>
        <v>-1.0598565424029647E-2</v>
      </c>
      <c r="X418">
        <f t="shared" si="73"/>
        <v>9.8393169514125571E-3</v>
      </c>
      <c r="Y418">
        <f t="shared" si="74"/>
        <v>1.1571259772403008E-3</v>
      </c>
      <c r="Z418">
        <f t="shared" si="75"/>
        <v>-1.0887277689599752E-3</v>
      </c>
      <c r="AA418">
        <f t="shared" si="76"/>
        <v>-3.6992708613606405E-3</v>
      </c>
      <c r="AB418">
        <f t="shared" si="77"/>
        <v>-6.6305442038335938E-2</v>
      </c>
    </row>
    <row r="419" spans="1:28">
      <c r="A419" s="71">
        <v>45169</v>
      </c>
      <c r="B419">
        <v>14034.969727</v>
      </c>
      <c r="C419" s="105">
        <v>187.622818</v>
      </c>
      <c r="D419" s="105">
        <v>138.009995</v>
      </c>
      <c r="E419" s="105">
        <v>14.73</v>
      </c>
      <c r="F419" s="105">
        <v>2.85</v>
      </c>
      <c r="G419" s="105">
        <v>26.110001</v>
      </c>
      <c r="H419">
        <v>15.82</v>
      </c>
      <c r="I419">
        <v>493.46594199999998</v>
      </c>
      <c r="J419">
        <v>327.09613000000002</v>
      </c>
      <c r="K419">
        <v>258.07998700000002</v>
      </c>
      <c r="L419">
        <v>325.04092400000002</v>
      </c>
      <c r="M419">
        <v>29.178063999999999</v>
      </c>
      <c r="P419" s="71">
        <v>45169</v>
      </c>
      <c r="Q419">
        <f t="shared" si="67"/>
        <v>1.1170419571525487E-3</v>
      </c>
      <c r="R419">
        <f t="shared" si="67"/>
        <v>1.1723978514400486E-3</v>
      </c>
      <c r="S419">
        <f t="shared" si="68"/>
        <v>2.1766401478012801E-2</v>
      </c>
      <c r="T419">
        <f t="shared" si="69"/>
        <v>-2.7081922816519395E-3</v>
      </c>
      <c r="U419">
        <f t="shared" si="70"/>
        <v>-3.4965034965034219E-3</v>
      </c>
      <c r="V419">
        <f t="shared" si="71"/>
        <v>-3.8152614961946153E-3</v>
      </c>
      <c r="W419">
        <f t="shared" si="72"/>
        <v>-3.150598613736543E-3</v>
      </c>
      <c r="X419">
        <f t="shared" si="73"/>
        <v>1.8471397661360665E-3</v>
      </c>
      <c r="Y419">
        <f t="shared" si="74"/>
        <v>-3.1326356132114286E-3</v>
      </c>
      <c r="Z419">
        <f t="shared" si="75"/>
        <v>4.5931997958708571E-3</v>
      </c>
      <c r="AA419">
        <f t="shared" si="76"/>
        <v>-2.64775954357502E-3</v>
      </c>
      <c r="AB419">
        <f t="shared" si="77"/>
        <v>1.4339322492485294E-2</v>
      </c>
    </row>
    <row r="420" spans="1:28">
      <c r="A420" s="71">
        <v>45170</v>
      </c>
      <c r="B420">
        <v>14031.809569999999</v>
      </c>
      <c r="C420" s="105">
        <v>189.21073899999999</v>
      </c>
      <c r="D420" s="105">
        <v>138.11999499999999</v>
      </c>
      <c r="E420" s="105">
        <v>14.68</v>
      </c>
      <c r="F420" s="105">
        <v>2.8</v>
      </c>
      <c r="G420" s="105">
        <v>26.540001</v>
      </c>
      <c r="H420">
        <v>15.73</v>
      </c>
      <c r="I420">
        <v>485.00741599999998</v>
      </c>
      <c r="J420">
        <v>327.99429300000003</v>
      </c>
      <c r="K420">
        <v>245.009995</v>
      </c>
      <c r="L420">
        <v>324.73345899999998</v>
      </c>
      <c r="M420">
        <v>29.826248</v>
      </c>
      <c r="P420" s="71">
        <v>45170</v>
      </c>
      <c r="Q420">
        <f t="shared" si="67"/>
        <v>-2.251630791850481E-4</v>
      </c>
      <c r="R420">
        <f t="shared" si="67"/>
        <v>8.4633682455403387E-3</v>
      </c>
      <c r="S420">
        <f t="shared" si="68"/>
        <v>7.9704372136224781E-4</v>
      </c>
      <c r="T420">
        <f t="shared" si="69"/>
        <v>-3.3944331296673937E-3</v>
      </c>
      <c r="U420">
        <f t="shared" si="70"/>
        <v>-1.75438596491229E-2</v>
      </c>
      <c r="V420">
        <f t="shared" si="71"/>
        <v>1.6468785275036937E-2</v>
      </c>
      <c r="W420">
        <f t="shared" si="72"/>
        <v>-5.6890012642224937E-3</v>
      </c>
      <c r="X420">
        <f t="shared" si="73"/>
        <v>-1.7141053272527584E-2</v>
      </c>
      <c r="Y420">
        <f t="shared" si="74"/>
        <v>2.745868622780743E-3</v>
      </c>
      <c r="Z420">
        <f t="shared" si="75"/>
        <v>-5.0643182960172776E-2</v>
      </c>
      <c r="AA420">
        <f t="shared" si="76"/>
        <v>-9.4592704271304637E-4</v>
      </c>
      <c r="AB420">
        <f t="shared" si="77"/>
        <v>2.2214770657847639E-2</v>
      </c>
    </row>
    <row r="421" spans="1:28">
      <c r="A421" s="71">
        <v>45174</v>
      </c>
      <c r="B421">
        <v>14020.950194999999</v>
      </c>
      <c r="C421" s="105">
        <v>189.45040900000001</v>
      </c>
      <c r="D421" s="105">
        <v>137.270004</v>
      </c>
      <c r="E421" s="105">
        <v>14.3</v>
      </c>
      <c r="F421" s="105">
        <v>2.9</v>
      </c>
      <c r="G421" s="105">
        <v>27.43</v>
      </c>
      <c r="H421">
        <v>15.37</v>
      </c>
      <c r="I421">
        <v>485.39733899999999</v>
      </c>
      <c r="J421">
        <v>332.87435900000003</v>
      </c>
      <c r="K421">
        <v>256.48998999999998</v>
      </c>
      <c r="L421">
        <v>321.11318999999997</v>
      </c>
      <c r="M421">
        <v>29.600365</v>
      </c>
      <c r="P421" s="71">
        <v>45174</v>
      </c>
      <c r="Q421">
        <f t="shared" si="67"/>
        <v>-7.7391122975452417E-4</v>
      </c>
      <c r="R421">
        <f t="shared" si="67"/>
        <v>1.266682859898444E-3</v>
      </c>
      <c r="S421">
        <f t="shared" si="68"/>
        <v>-6.1540039876195234E-3</v>
      </c>
      <c r="T421">
        <f t="shared" si="69"/>
        <v>-2.5885558583106198E-2</v>
      </c>
      <c r="U421">
        <f t="shared" si="70"/>
        <v>3.5714285714285747E-2</v>
      </c>
      <c r="V421">
        <f t="shared" si="71"/>
        <v>3.3534248924858727E-2</v>
      </c>
      <c r="W421">
        <f t="shared" si="72"/>
        <v>-2.2886204704386598E-2</v>
      </c>
      <c r="X421">
        <f t="shared" si="73"/>
        <v>8.0395265543735568E-4</v>
      </c>
      <c r="Y421">
        <f t="shared" si="74"/>
        <v>1.4878508876982196E-2</v>
      </c>
      <c r="Z421">
        <f t="shared" si="75"/>
        <v>4.6855210947618582E-2</v>
      </c>
      <c r="AA421">
        <f t="shared" si="76"/>
        <v>-1.114843235171528E-2</v>
      </c>
      <c r="AB421">
        <f t="shared" si="77"/>
        <v>-7.5732958433122263E-3</v>
      </c>
    </row>
    <row r="422" spans="1:28">
      <c r="A422" s="71">
        <v>45175</v>
      </c>
      <c r="B422">
        <v>13872.469727</v>
      </c>
      <c r="C422" s="105">
        <v>182.669342</v>
      </c>
      <c r="D422" s="105">
        <v>135.36000100000001</v>
      </c>
      <c r="E422" s="105">
        <v>14.33</v>
      </c>
      <c r="F422" s="105">
        <v>2.76</v>
      </c>
      <c r="G422" s="105">
        <v>20.99</v>
      </c>
      <c r="H422">
        <v>15.43</v>
      </c>
      <c r="I422">
        <v>470.56860399999999</v>
      </c>
      <c r="J422">
        <v>332.20575000000002</v>
      </c>
      <c r="K422">
        <v>251.91999799999999</v>
      </c>
      <c r="L422">
        <v>318.51455700000002</v>
      </c>
      <c r="M422">
        <v>29.590544000000001</v>
      </c>
      <c r="P422" s="71">
        <v>45175</v>
      </c>
      <c r="Q422">
        <f t="shared" si="67"/>
        <v>-1.0589900537051279E-2</v>
      </c>
      <c r="R422">
        <f t="shared" si="67"/>
        <v>-3.5793361628477703E-2</v>
      </c>
      <c r="S422">
        <f t="shared" si="68"/>
        <v>-1.3914205174788143E-2</v>
      </c>
      <c r="T422">
        <f t="shared" si="69"/>
        <v>2.0979020979020532E-3</v>
      </c>
      <c r="U422">
        <f t="shared" si="70"/>
        <v>-4.8275862068965558E-2</v>
      </c>
      <c r="V422">
        <f t="shared" si="71"/>
        <v>-0.23477943857090783</v>
      </c>
      <c r="W422">
        <f t="shared" si="72"/>
        <v>3.9037085230969747E-3</v>
      </c>
      <c r="X422">
        <f t="shared" si="73"/>
        <v>-3.0549683338910918E-2</v>
      </c>
      <c r="Y422">
        <f t="shared" si="74"/>
        <v>-2.0085926774552304E-3</v>
      </c>
      <c r="Z422">
        <f t="shared" si="75"/>
        <v>-1.7817428274686218E-2</v>
      </c>
      <c r="AA422">
        <f t="shared" si="76"/>
        <v>-8.0925763279918531E-3</v>
      </c>
      <c r="AB422">
        <f t="shared" si="77"/>
        <v>-3.3178644925489087E-4</v>
      </c>
    </row>
    <row r="423" spans="1:28">
      <c r="A423" s="71">
        <v>45176</v>
      </c>
      <c r="B423">
        <v>13748.830078000001</v>
      </c>
      <c r="C423" s="105">
        <v>177.32638499999999</v>
      </c>
      <c r="D423" s="105">
        <v>137.85000600000001</v>
      </c>
      <c r="E423" s="105">
        <v>14</v>
      </c>
      <c r="F423" s="105">
        <v>2.7</v>
      </c>
      <c r="G423" s="105">
        <v>20.59</v>
      </c>
      <c r="H423">
        <v>15.3</v>
      </c>
      <c r="I423">
        <v>462.36935399999999</v>
      </c>
      <c r="J423">
        <v>329.24176</v>
      </c>
      <c r="K423">
        <v>251.490005</v>
      </c>
      <c r="L423">
        <v>319.33776899999998</v>
      </c>
      <c r="M423">
        <v>28.795045999999999</v>
      </c>
      <c r="P423" s="71">
        <v>45176</v>
      </c>
      <c r="Q423">
        <f t="shared" si="67"/>
        <v>-8.9125910117762858E-3</v>
      </c>
      <c r="R423">
        <f t="shared" si="67"/>
        <v>-2.9249336213189033E-2</v>
      </c>
      <c r="S423">
        <f t="shared" si="68"/>
        <v>1.8395426873556216E-2</v>
      </c>
      <c r="T423">
        <f t="shared" si="69"/>
        <v>-2.3028611304954646E-2</v>
      </c>
      <c r="U423">
        <f t="shared" si="70"/>
        <v>-2.1739130434782469E-2</v>
      </c>
      <c r="V423">
        <f t="shared" si="71"/>
        <v>-1.9056693663649291E-2</v>
      </c>
      <c r="W423">
        <f t="shared" si="72"/>
        <v>-8.4251458198314321E-3</v>
      </c>
      <c r="X423">
        <f t="shared" si="73"/>
        <v>-1.7424133123849474E-2</v>
      </c>
      <c r="Y423">
        <f t="shared" si="74"/>
        <v>-8.9221514076743818E-3</v>
      </c>
      <c r="Z423">
        <f t="shared" si="75"/>
        <v>-1.7068633034841327E-3</v>
      </c>
      <c r="AA423">
        <f t="shared" si="76"/>
        <v>2.5845349354000021E-3</v>
      </c>
      <c r="AB423">
        <f t="shared" si="77"/>
        <v>-2.6883520627400497E-2</v>
      </c>
    </row>
    <row r="424" spans="1:28">
      <c r="A424" s="71">
        <v>45177</v>
      </c>
      <c r="B424">
        <v>13761.530273</v>
      </c>
      <c r="C424" s="105">
        <v>177.94555700000001</v>
      </c>
      <c r="D424" s="105">
        <v>138.229996</v>
      </c>
      <c r="E424" s="105">
        <v>13.98</v>
      </c>
      <c r="F424" s="105">
        <v>2.64</v>
      </c>
      <c r="G424" s="105">
        <v>20.91</v>
      </c>
      <c r="H424">
        <v>15.3</v>
      </c>
      <c r="I424">
        <v>455.67993200000001</v>
      </c>
      <c r="J424">
        <v>333.592896</v>
      </c>
      <c r="K424">
        <v>248.5</v>
      </c>
      <c r="L424">
        <v>322.86877399999997</v>
      </c>
      <c r="M424">
        <v>28.922720000000002</v>
      </c>
      <c r="P424" s="71">
        <v>45177</v>
      </c>
      <c r="Q424">
        <f t="shared" si="67"/>
        <v>9.2372914116681682E-4</v>
      </c>
      <c r="R424">
        <f t="shared" si="67"/>
        <v>3.4917082418390263E-3</v>
      </c>
      <c r="S424">
        <f t="shared" si="68"/>
        <v>2.7565468513653332E-3</v>
      </c>
      <c r="T424">
        <f t="shared" si="69"/>
        <v>-1.4285714285713982E-3</v>
      </c>
      <c r="U424">
        <f t="shared" si="70"/>
        <v>-2.222222222222224E-2</v>
      </c>
      <c r="V424">
        <f t="shared" si="71"/>
        <v>1.554152501214183E-2</v>
      </c>
      <c r="W424">
        <f t="shared" si="72"/>
        <v>0</v>
      </c>
      <c r="X424">
        <f t="shared" si="73"/>
        <v>-1.4467701940297667E-2</v>
      </c>
      <c r="Y424">
        <f t="shared" si="74"/>
        <v>1.3215626110126482E-2</v>
      </c>
      <c r="Z424">
        <f t="shared" si="75"/>
        <v>-1.1889160366432838E-2</v>
      </c>
      <c r="AA424">
        <f t="shared" si="76"/>
        <v>1.1057273341193767E-2</v>
      </c>
      <c r="AB424">
        <f t="shared" si="77"/>
        <v>4.433887690264586E-3</v>
      </c>
    </row>
    <row r="425" spans="1:28">
      <c r="A425" s="71">
        <v>45180</v>
      </c>
      <c r="B425">
        <v>13917.889648</v>
      </c>
      <c r="C425" s="105">
        <v>179.124008</v>
      </c>
      <c r="D425" s="105">
        <v>143.10000600000001</v>
      </c>
      <c r="E425" s="105">
        <v>14.09</v>
      </c>
      <c r="F425" s="105">
        <v>2.5299999999999998</v>
      </c>
      <c r="G425" s="105">
        <v>20.950001</v>
      </c>
      <c r="H425">
        <v>15.48</v>
      </c>
      <c r="I425">
        <v>451.74026500000002</v>
      </c>
      <c r="J425">
        <v>337.255493</v>
      </c>
      <c r="K425">
        <v>273.57998700000002</v>
      </c>
      <c r="L425">
        <v>322.00585899999999</v>
      </c>
      <c r="M425">
        <v>29.030750000000001</v>
      </c>
      <c r="P425" s="71">
        <v>45180</v>
      </c>
      <c r="Q425">
        <f t="shared" si="67"/>
        <v>1.1362063077154705E-2</v>
      </c>
      <c r="R425">
        <f t="shared" si="67"/>
        <v>6.6225368020848951E-3</v>
      </c>
      <c r="S425">
        <f t="shared" si="68"/>
        <v>3.5231209874302588E-2</v>
      </c>
      <c r="T425">
        <f t="shared" si="69"/>
        <v>7.8683834048640499E-3</v>
      </c>
      <c r="U425">
        <f t="shared" si="70"/>
        <v>-4.1666666666666789E-2</v>
      </c>
      <c r="V425">
        <f t="shared" si="71"/>
        <v>1.9130081300813091E-3</v>
      </c>
      <c r="W425">
        <f t="shared" si="72"/>
        <v>1.1764705882352922E-2</v>
      </c>
      <c r="X425">
        <f t="shared" si="73"/>
        <v>-8.6456890535174715E-3</v>
      </c>
      <c r="Y425">
        <f t="shared" si="74"/>
        <v>1.0979241596319861E-2</v>
      </c>
      <c r="Z425">
        <f t="shared" si="75"/>
        <v>0.10092550100603628</v>
      </c>
      <c r="AA425">
        <f t="shared" si="76"/>
        <v>-2.6726492912565983E-3</v>
      </c>
      <c r="AB425">
        <f t="shared" si="77"/>
        <v>3.7351258802767995E-3</v>
      </c>
    </row>
    <row r="426" spans="1:28">
      <c r="A426" s="71">
        <v>45181</v>
      </c>
      <c r="B426">
        <v>13773.610352</v>
      </c>
      <c r="C426" s="105">
        <v>176.068039</v>
      </c>
      <c r="D426" s="105">
        <v>141.229996</v>
      </c>
      <c r="E426" s="105">
        <v>14.11</v>
      </c>
      <c r="F426" s="105">
        <v>2.4300000000000002</v>
      </c>
      <c r="G426" s="105">
        <v>20.309999000000001</v>
      </c>
      <c r="H426">
        <v>15.46</v>
      </c>
      <c r="I426">
        <v>448.66055299999999</v>
      </c>
      <c r="J426">
        <v>331.097961</v>
      </c>
      <c r="K426">
        <v>267.48001099999999</v>
      </c>
      <c r="L426">
        <v>328.20495599999998</v>
      </c>
      <c r="M426">
        <v>28.676995999999999</v>
      </c>
      <c r="P426" s="71">
        <v>45181</v>
      </c>
      <c r="Q426">
        <f t="shared" si="67"/>
        <v>-1.0366463569477543E-2</v>
      </c>
      <c r="R426">
        <f t="shared" si="67"/>
        <v>-1.7060633212271605E-2</v>
      </c>
      <c r="S426">
        <f t="shared" si="68"/>
        <v>-1.3067854099181573E-2</v>
      </c>
      <c r="T426">
        <f t="shared" si="69"/>
        <v>1.4194464158977696E-3</v>
      </c>
      <c r="U426">
        <f t="shared" si="70"/>
        <v>-3.9525691699604605E-2</v>
      </c>
      <c r="V426">
        <f t="shared" si="71"/>
        <v>-3.0549020021526447E-2</v>
      </c>
      <c r="W426">
        <f t="shared" si="72"/>
        <v>-1.2919896640826599E-3</v>
      </c>
      <c r="X426">
        <f t="shared" si="73"/>
        <v>-6.8174396630329799E-3</v>
      </c>
      <c r="Y426">
        <f t="shared" si="74"/>
        <v>-1.8257766375357459E-2</v>
      </c>
      <c r="Z426">
        <f t="shared" si="75"/>
        <v>-2.2296864865338363E-2</v>
      </c>
      <c r="AA426">
        <f t="shared" si="76"/>
        <v>1.9251503743601121E-2</v>
      </c>
      <c r="AB426">
        <f t="shared" si="77"/>
        <v>-1.2185492968662611E-2</v>
      </c>
    </row>
    <row r="427" spans="1:28">
      <c r="A427" s="71">
        <v>45182</v>
      </c>
      <c r="B427">
        <v>13813.589844</v>
      </c>
      <c r="C427" s="105">
        <v>173.98078899999999</v>
      </c>
      <c r="D427" s="105">
        <v>144.85000600000001</v>
      </c>
      <c r="E427" s="105">
        <v>13.31</v>
      </c>
      <c r="F427" s="105">
        <v>2.33</v>
      </c>
      <c r="G427" s="105">
        <v>21.4</v>
      </c>
      <c r="H427">
        <v>15.02</v>
      </c>
      <c r="I427">
        <v>454.81002799999999</v>
      </c>
      <c r="J427">
        <v>335.37930299999999</v>
      </c>
      <c r="K427">
        <v>271.29998799999998</v>
      </c>
      <c r="L427">
        <v>332.25173999999998</v>
      </c>
      <c r="M427">
        <v>28.072538000000002</v>
      </c>
      <c r="P427" s="71">
        <v>45182</v>
      </c>
      <c r="Q427">
        <f t="shared" si="67"/>
        <v>2.9026152895486232E-3</v>
      </c>
      <c r="R427">
        <f t="shared" si="67"/>
        <v>-1.1854792112496985E-2</v>
      </c>
      <c r="S427">
        <f t="shared" si="68"/>
        <v>2.5632019418877612E-2</v>
      </c>
      <c r="T427">
        <f t="shared" si="69"/>
        <v>-5.6697377746279164E-2</v>
      </c>
      <c r="U427">
        <f t="shared" si="70"/>
        <v>-4.1152263374485631E-2</v>
      </c>
      <c r="V427">
        <f t="shared" si="71"/>
        <v>5.3668195650821905E-2</v>
      </c>
      <c r="W427">
        <f t="shared" si="72"/>
        <v>-2.8460543337645618E-2</v>
      </c>
      <c r="X427">
        <f t="shared" si="73"/>
        <v>1.3706297464488695E-2</v>
      </c>
      <c r="Y427">
        <f t="shared" si="74"/>
        <v>1.2930741062461558E-2</v>
      </c>
      <c r="Z427">
        <f t="shared" si="75"/>
        <v>1.4281355028058506E-2</v>
      </c>
      <c r="AA427">
        <f t="shared" si="76"/>
        <v>1.2330051469423889E-2</v>
      </c>
      <c r="AB427">
        <f t="shared" si="77"/>
        <v>-2.1078149189684914E-2</v>
      </c>
    </row>
    <row r="428" spans="1:28">
      <c r="A428" s="71">
        <v>45183</v>
      </c>
      <c r="B428">
        <v>13926.049805000001</v>
      </c>
      <c r="C428" s="105">
        <v>175.50878900000001</v>
      </c>
      <c r="D428" s="105">
        <v>144.720001</v>
      </c>
      <c r="E428" s="105">
        <v>13.26</v>
      </c>
      <c r="F428" s="105">
        <v>2.42</v>
      </c>
      <c r="G428" s="105">
        <v>20.969999000000001</v>
      </c>
      <c r="H428">
        <v>15.63</v>
      </c>
      <c r="I428">
        <v>455.76992799999999</v>
      </c>
      <c r="J428">
        <v>338.01394699999997</v>
      </c>
      <c r="K428">
        <v>276.040009</v>
      </c>
      <c r="L428">
        <v>341.76364100000001</v>
      </c>
      <c r="M428">
        <v>27.567173</v>
      </c>
      <c r="P428" s="71">
        <v>45183</v>
      </c>
      <c r="Q428">
        <f t="shared" si="67"/>
        <v>8.1412552616688567E-3</v>
      </c>
      <c r="R428">
        <f t="shared" si="67"/>
        <v>8.782578862773293E-3</v>
      </c>
      <c r="S428">
        <f t="shared" si="68"/>
        <v>-8.9751463317171859E-4</v>
      </c>
      <c r="T428">
        <f t="shared" si="69"/>
        <v>-3.7565740045079421E-3</v>
      </c>
      <c r="U428">
        <f t="shared" si="70"/>
        <v>3.8626609442060027E-2</v>
      </c>
      <c r="V428">
        <f t="shared" si="71"/>
        <v>-2.0093504672897066E-2</v>
      </c>
      <c r="W428">
        <f t="shared" si="72"/>
        <v>4.0612516644474114E-2</v>
      </c>
      <c r="X428">
        <f t="shared" si="73"/>
        <v>2.1105515290001579E-3</v>
      </c>
      <c r="Y428">
        <f t="shared" si="74"/>
        <v>7.855714340249495E-3</v>
      </c>
      <c r="Z428">
        <f t="shared" si="75"/>
        <v>1.7471512014958192E-2</v>
      </c>
      <c r="AA428">
        <f t="shared" si="76"/>
        <v>2.8628596497342718E-2</v>
      </c>
      <c r="AB428">
        <f t="shared" si="77"/>
        <v>-1.800211295466057E-2</v>
      </c>
    </row>
    <row r="429" spans="1:28">
      <c r="A429" s="71">
        <v>45184</v>
      </c>
      <c r="B429">
        <v>13708.330078000001</v>
      </c>
      <c r="C429" s="105">
        <v>174.77972399999999</v>
      </c>
      <c r="D429" s="105">
        <v>140.38999899999999</v>
      </c>
      <c r="E429" s="105">
        <v>13.31</v>
      </c>
      <c r="F429" s="105">
        <v>2.31</v>
      </c>
      <c r="G429" s="105">
        <v>19.870000999999998</v>
      </c>
      <c r="H429">
        <v>15.19</v>
      </c>
      <c r="I429">
        <v>438.96139499999998</v>
      </c>
      <c r="J429">
        <v>329.55111699999998</v>
      </c>
      <c r="K429">
        <v>274.39001500000001</v>
      </c>
      <c r="L429">
        <v>339.75018299999999</v>
      </c>
      <c r="M429">
        <v>27.091536000000001</v>
      </c>
      <c r="P429" s="71">
        <v>45184</v>
      </c>
      <c r="Q429">
        <f t="shared" si="67"/>
        <v>-1.5633990259163781E-2</v>
      </c>
      <c r="R429">
        <f t="shared" si="67"/>
        <v>-4.1540084924181191E-3</v>
      </c>
      <c r="S429">
        <f t="shared" si="68"/>
        <v>-2.9919858831399592E-2</v>
      </c>
      <c r="T429">
        <f t="shared" si="69"/>
        <v>3.7707390648567657E-3</v>
      </c>
      <c r="U429">
        <f t="shared" si="70"/>
        <v>-4.5454545454545407E-2</v>
      </c>
      <c r="V429">
        <f t="shared" si="71"/>
        <v>-5.2455796492885044E-2</v>
      </c>
      <c r="W429">
        <f t="shared" si="72"/>
        <v>-2.8150991682661629E-2</v>
      </c>
      <c r="X429">
        <f t="shared" si="73"/>
        <v>-3.6879425270023546E-2</v>
      </c>
      <c r="Y429">
        <f t="shared" si="74"/>
        <v>-2.5036925473374026E-2</v>
      </c>
      <c r="Z429">
        <f t="shared" si="75"/>
        <v>-5.9773726496291793E-3</v>
      </c>
      <c r="AA429">
        <f t="shared" si="76"/>
        <v>-5.8913756715273701E-3</v>
      </c>
      <c r="AB429">
        <f t="shared" si="77"/>
        <v>-1.7253745968075832E-2</v>
      </c>
    </row>
    <row r="430" spans="1:28">
      <c r="A430" s="71">
        <v>45187</v>
      </c>
      <c r="B430">
        <v>13710.240234000001</v>
      </c>
      <c r="C430" s="105">
        <v>177.73584</v>
      </c>
      <c r="D430" s="105">
        <v>139.979996</v>
      </c>
      <c r="E430" s="105">
        <v>13.11</v>
      </c>
      <c r="F430" s="105">
        <v>2.19</v>
      </c>
      <c r="G430" s="105">
        <v>18.73</v>
      </c>
      <c r="H430">
        <v>15.04</v>
      </c>
      <c r="I430">
        <v>439.62133799999998</v>
      </c>
      <c r="J430">
        <v>328.393463</v>
      </c>
      <c r="K430">
        <v>265.27999899999998</v>
      </c>
      <c r="L430">
        <v>340.52380399999998</v>
      </c>
      <c r="M430">
        <v>27.071718000000001</v>
      </c>
      <c r="P430" s="71">
        <v>45187</v>
      </c>
      <c r="Q430">
        <f t="shared" si="67"/>
        <v>1.3934272001995743E-4</v>
      </c>
      <c r="R430">
        <f t="shared" si="67"/>
        <v>1.6913380639049465E-2</v>
      </c>
      <c r="S430">
        <f t="shared" si="68"/>
        <v>-2.9204573183306956E-3</v>
      </c>
      <c r="T430">
        <f t="shared" si="69"/>
        <v>-1.5026296018031635E-2</v>
      </c>
      <c r="U430">
        <f t="shared" si="70"/>
        <v>-5.1948051948051993E-2</v>
      </c>
      <c r="V430">
        <f t="shared" si="71"/>
        <v>-5.7372971445748704E-2</v>
      </c>
      <c r="W430">
        <f t="shared" si="72"/>
        <v>-9.8749177090191147E-3</v>
      </c>
      <c r="X430">
        <f t="shared" si="73"/>
        <v>1.5034192243716521E-3</v>
      </c>
      <c r="Y430">
        <f t="shared" si="74"/>
        <v>-3.5128207439818196E-3</v>
      </c>
      <c r="Z430">
        <f t="shared" si="75"/>
        <v>-3.320097489699117E-2</v>
      </c>
      <c r="AA430">
        <f t="shared" si="76"/>
        <v>2.2770289427628989E-3</v>
      </c>
      <c r="AB430">
        <f t="shared" si="77"/>
        <v>-7.3151998469192655E-4</v>
      </c>
    </row>
    <row r="431" spans="1:28">
      <c r="A431" s="71">
        <v>45188</v>
      </c>
      <c r="B431">
        <v>13678.190430000001</v>
      </c>
      <c r="C431" s="105">
        <v>178.834396</v>
      </c>
      <c r="D431" s="105">
        <v>137.63000500000001</v>
      </c>
      <c r="E431" s="105">
        <v>13.19</v>
      </c>
      <c r="F431" s="105">
        <v>2.21</v>
      </c>
      <c r="G431" s="105">
        <v>18.200001</v>
      </c>
      <c r="H431">
        <v>15.09</v>
      </c>
      <c r="I431">
        <v>435.161743</v>
      </c>
      <c r="J431">
        <v>327.984283</v>
      </c>
      <c r="K431">
        <v>266.5</v>
      </c>
      <c r="L431">
        <v>339.10546900000003</v>
      </c>
      <c r="M431">
        <v>27.319447</v>
      </c>
      <c r="P431" s="71">
        <v>45188</v>
      </c>
      <c r="Q431">
        <f t="shared" si="67"/>
        <v>-2.3376544431745238E-3</v>
      </c>
      <c r="R431">
        <f t="shared" si="67"/>
        <v>6.1808355591084054E-3</v>
      </c>
      <c r="S431">
        <f t="shared" si="68"/>
        <v>-1.6788048772340219E-2</v>
      </c>
      <c r="T431">
        <f t="shared" si="69"/>
        <v>6.1022120518688079E-3</v>
      </c>
      <c r="U431">
        <f t="shared" si="70"/>
        <v>9.1324200913242091E-3</v>
      </c>
      <c r="V431">
        <f t="shared" si="71"/>
        <v>-2.8296796583021894E-2</v>
      </c>
      <c r="W431">
        <f t="shared" si="72"/>
        <v>3.3244680851064303E-3</v>
      </c>
      <c r="X431">
        <f t="shared" si="73"/>
        <v>-1.0144173211173791E-2</v>
      </c>
      <c r="Y431">
        <f t="shared" si="74"/>
        <v>-1.2460053140582524E-3</v>
      </c>
      <c r="Z431">
        <f t="shared" si="75"/>
        <v>4.5989181415822637E-3</v>
      </c>
      <c r="AA431">
        <f t="shared" si="76"/>
        <v>-4.165156689016538E-3</v>
      </c>
      <c r="AB431">
        <f t="shared" si="77"/>
        <v>9.1508414796578341E-3</v>
      </c>
    </row>
    <row r="432" spans="1:28">
      <c r="A432" s="71">
        <v>45189</v>
      </c>
      <c r="B432">
        <v>13469.129883</v>
      </c>
      <c r="C432" s="105">
        <v>175.259109</v>
      </c>
      <c r="D432" s="105">
        <v>135.28999300000001</v>
      </c>
      <c r="E432" s="105">
        <v>13.06</v>
      </c>
      <c r="F432" s="105">
        <v>2.1</v>
      </c>
      <c r="G432" s="105">
        <v>17.950001</v>
      </c>
      <c r="H432">
        <v>14.65</v>
      </c>
      <c r="I432">
        <v>422.35287499999998</v>
      </c>
      <c r="J432">
        <v>320.12027</v>
      </c>
      <c r="K432">
        <v>262.58999599999999</v>
      </c>
      <c r="L432">
        <v>333.95773300000002</v>
      </c>
      <c r="M432">
        <v>26.814081000000002</v>
      </c>
      <c r="P432" s="71">
        <v>45189</v>
      </c>
      <c r="Q432">
        <f t="shared" si="67"/>
        <v>-1.5284225502627466E-2</v>
      </c>
      <c r="R432">
        <f t="shared" si="67"/>
        <v>-1.9992166383920925E-2</v>
      </c>
      <c r="S432">
        <f t="shared" si="68"/>
        <v>-1.7002193671358228E-2</v>
      </c>
      <c r="T432">
        <f t="shared" si="69"/>
        <v>-9.8559514783926466E-3</v>
      </c>
      <c r="U432">
        <f t="shared" si="70"/>
        <v>-4.9773755656108538E-2</v>
      </c>
      <c r="V432">
        <f t="shared" si="71"/>
        <v>-1.3736262981524012E-2</v>
      </c>
      <c r="W432">
        <f t="shared" si="72"/>
        <v>-2.9158383035122564E-2</v>
      </c>
      <c r="X432">
        <f t="shared" si="73"/>
        <v>-2.9434729054295606E-2</v>
      </c>
      <c r="Y432">
        <f t="shared" si="74"/>
        <v>-2.3976798302862579E-2</v>
      </c>
      <c r="Z432">
        <f t="shared" si="75"/>
        <v>-1.4671684803001931E-2</v>
      </c>
      <c r="AA432">
        <f t="shared" si="76"/>
        <v>-1.5180339070261378E-2</v>
      </c>
      <c r="AB432">
        <f t="shared" si="77"/>
        <v>-1.8498397862884951E-2</v>
      </c>
    </row>
    <row r="433" spans="1:28">
      <c r="A433" s="71">
        <v>45190</v>
      </c>
      <c r="B433">
        <v>13223.980469</v>
      </c>
      <c r="C433" s="105">
        <v>173.70115699999999</v>
      </c>
      <c r="D433" s="105">
        <v>129.33000200000001</v>
      </c>
      <c r="E433" s="105">
        <v>13.06</v>
      </c>
      <c r="F433" s="105">
        <v>1.94</v>
      </c>
      <c r="G433" s="105">
        <v>17.709999</v>
      </c>
      <c r="H433">
        <v>14.45</v>
      </c>
      <c r="I433">
        <v>410.13394199999999</v>
      </c>
      <c r="J433">
        <v>318.88278200000002</v>
      </c>
      <c r="K433">
        <v>255.699997</v>
      </c>
      <c r="L433">
        <v>327.55032299999999</v>
      </c>
      <c r="M433">
        <v>26.556442000000001</v>
      </c>
      <c r="P433" s="71">
        <v>45190</v>
      </c>
      <c r="Q433">
        <f t="shared" si="67"/>
        <v>-1.8200835252870619E-2</v>
      </c>
      <c r="R433">
        <f t="shared" si="67"/>
        <v>-8.8894209772571661E-3</v>
      </c>
      <c r="S433">
        <f t="shared" si="68"/>
        <v>-4.4053450427778515E-2</v>
      </c>
      <c r="T433">
        <f t="shared" si="69"/>
        <v>0</v>
      </c>
      <c r="U433">
        <f t="shared" si="70"/>
        <v>-7.6190476190476253E-2</v>
      </c>
      <c r="V433">
        <f t="shared" si="71"/>
        <v>-1.3370584213337955E-2</v>
      </c>
      <c r="W433">
        <f t="shared" si="72"/>
        <v>-1.3651877133105875E-2</v>
      </c>
      <c r="X433">
        <f t="shared" si="73"/>
        <v>-2.8930625842194146E-2</v>
      </c>
      <c r="Y433">
        <f t="shared" si="74"/>
        <v>-3.8656971019048083E-3</v>
      </c>
      <c r="Z433">
        <f t="shared" si="75"/>
        <v>-2.623861953979385E-2</v>
      </c>
      <c r="AA433">
        <f t="shared" si="76"/>
        <v>-1.9186290260270831E-2</v>
      </c>
      <c r="AB433">
        <f t="shared" si="77"/>
        <v>-9.6083471963854007E-3</v>
      </c>
    </row>
    <row r="434" spans="1:28">
      <c r="A434" s="71">
        <v>45191</v>
      </c>
      <c r="B434">
        <v>13211.809569999999</v>
      </c>
      <c r="C434" s="105">
        <v>174.560013</v>
      </c>
      <c r="D434" s="105">
        <v>129.11999499999999</v>
      </c>
      <c r="E434" s="105">
        <v>12.9</v>
      </c>
      <c r="F434" s="105">
        <v>1.82</v>
      </c>
      <c r="G434" s="105">
        <v>17.32</v>
      </c>
      <c r="H434">
        <v>14.05</v>
      </c>
      <c r="I434">
        <v>416.06341600000002</v>
      </c>
      <c r="J434">
        <v>316.36788899999999</v>
      </c>
      <c r="K434">
        <v>244.88000500000001</v>
      </c>
      <c r="L434">
        <v>325.21948200000003</v>
      </c>
      <c r="M434">
        <v>26.526716</v>
      </c>
      <c r="P434" s="71">
        <v>45191</v>
      </c>
      <c r="Q434">
        <f t="shared" si="67"/>
        <v>-9.2036577250941833E-4</v>
      </c>
      <c r="R434">
        <f t="shared" si="67"/>
        <v>4.9444460522505502E-3</v>
      </c>
      <c r="S434">
        <f t="shared" si="68"/>
        <v>-1.6238072895105862E-3</v>
      </c>
      <c r="T434">
        <f t="shared" si="69"/>
        <v>-1.2251148545176121E-2</v>
      </c>
      <c r="U434">
        <f t="shared" si="70"/>
        <v>-6.1855670103092723E-2</v>
      </c>
      <c r="V434">
        <f t="shared" si="71"/>
        <v>-2.2021401582236089E-2</v>
      </c>
      <c r="W434">
        <f t="shared" si="72"/>
        <v>-2.7681660899653883E-2</v>
      </c>
      <c r="X434">
        <f t="shared" si="73"/>
        <v>1.4457408648221629E-2</v>
      </c>
      <c r="Y434">
        <f t="shared" si="74"/>
        <v>-7.8865750738465051E-3</v>
      </c>
      <c r="Z434">
        <f t="shared" si="75"/>
        <v>-4.2315182350197621E-2</v>
      </c>
      <c r="AA434">
        <f t="shared" si="76"/>
        <v>-7.1159783286184209E-3</v>
      </c>
      <c r="AB434">
        <f t="shared" si="77"/>
        <v>-1.119351756534258E-3</v>
      </c>
    </row>
    <row r="435" spans="1:28">
      <c r="A435" s="71">
        <v>45194</v>
      </c>
      <c r="B435">
        <v>13271.320313</v>
      </c>
      <c r="C435" s="105">
        <v>175.84832800000001</v>
      </c>
      <c r="D435" s="105">
        <v>131.270004</v>
      </c>
      <c r="E435" s="105">
        <v>12.91</v>
      </c>
      <c r="F435" s="105">
        <v>1.91</v>
      </c>
      <c r="G435" s="105">
        <v>17.299999</v>
      </c>
      <c r="H435">
        <v>13.9</v>
      </c>
      <c r="I435">
        <v>422.18289199999998</v>
      </c>
      <c r="J435">
        <v>316.89681999999999</v>
      </c>
      <c r="K435">
        <v>246.990005</v>
      </c>
      <c r="L435">
        <v>326.161743</v>
      </c>
      <c r="M435">
        <v>26.060987000000001</v>
      </c>
      <c r="P435" s="71">
        <v>45194</v>
      </c>
      <c r="Q435">
        <f t="shared" si="67"/>
        <v>4.5043597309434068E-3</v>
      </c>
      <c r="R435">
        <f t="shared" si="67"/>
        <v>7.3803557748360815E-3</v>
      </c>
      <c r="S435">
        <f t="shared" si="68"/>
        <v>1.6651247546904037E-2</v>
      </c>
      <c r="T435">
        <f t="shared" si="69"/>
        <v>7.751937984495958E-4</v>
      </c>
      <c r="U435">
        <f t="shared" si="70"/>
        <v>4.9450549450549372E-2</v>
      </c>
      <c r="V435">
        <f t="shared" si="71"/>
        <v>-1.1547921478060393E-3</v>
      </c>
      <c r="W435">
        <f t="shared" si="72"/>
        <v>-1.0676156583629918E-2</v>
      </c>
      <c r="X435">
        <f t="shared" si="73"/>
        <v>1.4708036719094675E-2</v>
      </c>
      <c r="Y435">
        <f t="shared" si="74"/>
        <v>1.6718858594400522E-3</v>
      </c>
      <c r="Z435">
        <f t="shared" si="75"/>
        <v>8.6164650315160886E-3</v>
      </c>
      <c r="AA435">
        <f t="shared" si="76"/>
        <v>2.8973079786160337E-3</v>
      </c>
      <c r="AB435">
        <f t="shared" si="77"/>
        <v>-1.7556979160179481E-2</v>
      </c>
    </row>
    <row r="436" spans="1:28">
      <c r="A436" s="71">
        <v>45195</v>
      </c>
      <c r="B436">
        <v>13063.610352</v>
      </c>
      <c r="C436" s="105">
        <v>171.73374899999999</v>
      </c>
      <c r="D436" s="105">
        <v>125.980003</v>
      </c>
      <c r="E436" s="105">
        <v>12.7</v>
      </c>
      <c r="F436" s="105">
        <v>1.81</v>
      </c>
      <c r="G436" s="105">
        <v>16.309999000000001</v>
      </c>
      <c r="H436">
        <v>13.76</v>
      </c>
      <c r="I436">
        <v>419.073151</v>
      </c>
      <c r="J436">
        <v>311.50775099999998</v>
      </c>
      <c r="K436">
        <v>244.11999499999999</v>
      </c>
      <c r="L436">
        <v>321.18264799999997</v>
      </c>
      <c r="M436">
        <v>25.486257999999999</v>
      </c>
      <c r="P436" s="71">
        <v>45195</v>
      </c>
      <c r="Q436">
        <f t="shared" si="67"/>
        <v>-1.5651039693204975E-2</v>
      </c>
      <c r="R436">
        <f t="shared" si="67"/>
        <v>-2.3398453922177868E-2</v>
      </c>
      <c r="S436">
        <f t="shared" si="68"/>
        <v>-4.0298627552414819E-2</v>
      </c>
      <c r="T436">
        <f t="shared" si="69"/>
        <v>-1.6266460108443133E-2</v>
      </c>
      <c r="U436">
        <f t="shared" si="70"/>
        <v>-5.2356020942408307E-2</v>
      </c>
      <c r="V436">
        <f t="shared" si="71"/>
        <v>-5.7225436833840189E-2</v>
      </c>
      <c r="W436">
        <f t="shared" si="72"/>
        <v>-1.0071942446043206E-2</v>
      </c>
      <c r="X436">
        <f t="shared" si="73"/>
        <v>-7.3658621865709938E-3</v>
      </c>
      <c r="Y436">
        <f t="shared" si="74"/>
        <v>-1.7005752850407292E-2</v>
      </c>
      <c r="Z436">
        <f t="shared" si="75"/>
        <v>-1.1619943892061575E-2</v>
      </c>
      <c r="AA436">
        <f t="shared" si="76"/>
        <v>-1.5265723546246899E-2</v>
      </c>
      <c r="AB436">
        <f t="shared" si="77"/>
        <v>-2.2053232289322017E-2</v>
      </c>
    </row>
    <row r="437" spans="1:28">
      <c r="A437" s="71">
        <v>45196</v>
      </c>
      <c r="B437">
        <v>13092.849609000001</v>
      </c>
      <c r="C437" s="105">
        <v>170.20574999999999</v>
      </c>
      <c r="D437" s="105">
        <v>125.980003</v>
      </c>
      <c r="E437" s="105">
        <v>12.61</v>
      </c>
      <c r="F437" s="105">
        <v>1.88</v>
      </c>
      <c r="G437" s="105">
        <v>15.79</v>
      </c>
      <c r="H437">
        <v>13.98</v>
      </c>
      <c r="I437">
        <v>424.64267000000001</v>
      </c>
      <c r="J437">
        <v>312.15643299999999</v>
      </c>
      <c r="K437">
        <v>240.5</v>
      </c>
      <c r="L437">
        <v>319.32788099999999</v>
      </c>
      <c r="M437">
        <v>25.406984000000001</v>
      </c>
      <c r="P437" s="71">
        <v>45196</v>
      </c>
      <c r="Q437">
        <f t="shared" si="67"/>
        <v>2.2382217635207287E-3</v>
      </c>
      <c r="R437">
        <f t="shared" si="67"/>
        <v>-8.8974881693172272E-3</v>
      </c>
      <c r="S437">
        <f t="shared" si="68"/>
        <v>0</v>
      </c>
      <c r="T437">
        <f t="shared" si="69"/>
        <v>-7.086614173228336E-3</v>
      </c>
      <c r="U437">
        <f t="shared" si="70"/>
        <v>3.8674033149171179E-2</v>
      </c>
      <c r="V437">
        <f t="shared" si="71"/>
        <v>-3.1882221452006344E-2</v>
      </c>
      <c r="W437">
        <f t="shared" si="72"/>
        <v>1.5988372093023302E-2</v>
      </c>
      <c r="X437">
        <f t="shared" si="73"/>
        <v>1.329008786821567E-2</v>
      </c>
      <c r="Y437">
        <f t="shared" si="74"/>
        <v>2.0823944120735797E-3</v>
      </c>
      <c r="Z437">
        <f t="shared" si="75"/>
        <v>-1.4828752556708798E-2</v>
      </c>
      <c r="AA437">
        <f t="shared" si="76"/>
        <v>-5.7748044969103728E-3</v>
      </c>
      <c r="AB437">
        <f t="shared" si="77"/>
        <v>-3.110460547013142E-3</v>
      </c>
    </row>
    <row r="438" spans="1:28">
      <c r="A438" s="71">
        <v>45197</v>
      </c>
      <c r="B438">
        <v>13201.280273</v>
      </c>
      <c r="C438" s="105">
        <v>170.46542400000001</v>
      </c>
      <c r="D438" s="105">
        <v>125.980003</v>
      </c>
      <c r="E438" s="105">
        <v>12.92</v>
      </c>
      <c r="F438" s="105">
        <v>1.96</v>
      </c>
      <c r="G438" s="105">
        <v>15.91</v>
      </c>
      <c r="H438">
        <v>14.44</v>
      </c>
      <c r="I438">
        <v>430.85214200000001</v>
      </c>
      <c r="J438">
        <v>313.00473</v>
      </c>
      <c r="K438">
        <v>246.38000500000001</v>
      </c>
      <c r="L438">
        <v>322.55139200000002</v>
      </c>
      <c r="M438">
        <v>25.337622</v>
      </c>
      <c r="P438" s="71">
        <v>45197</v>
      </c>
      <c r="Q438">
        <f t="shared" si="67"/>
        <v>8.2816703191537829E-3</v>
      </c>
      <c r="R438">
        <f t="shared" si="67"/>
        <v>1.5256476352885739E-3</v>
      </c>
      <c r="S438">
        <f t="shared" si="68"/>
        <v>0</v>
      </c>
      <c r="T438">
        <f t="shared" si="69"/>
        <v>2.4583663758921532E-2</v>
      </c>
      <c r="U438">
        <f t="shared" si="70"/>
        <v>4.2553191489361743E-2</v>
      </c>
      <c r="V438">
        <f t="shared" si="71"/>
        <v>7.5997466751108926E-3</v>
      </c>
      <c r="W438">
        <f t="shared" si="72"/>
        <v>3.2904148783977044E-2</v>
      </c>
      <c r="X438">
        <f t="shared" si="73"/>
        <v>1.4622816873301981E-2</v>
      </c>
      <c r="Y438">
        <f t="shared" si="74"/>
        <v>2.7175381005202681E-3</v>
      </c>
      <c r="Z438">
        <f t="shared" si="75"/>
        <v>2.4449085239085285E-2</v>
      </c>
      <c r="AA438">
        <f t="shared" si="76"/>
        <v>1.0094674445292268E-2</v>
      </c>
      <c r="AB438">
        <f t="shared" si="77"/>
        <v>-2.7300367489506701E-3</v>
      </c>
    </row>
    <row r="439" spans="1:28">
      <c r="A439" s="71">
        <v>45198</v>
      </c>
      <c r="B439">
        <v>13219.320313</v>
      </c>
      <c r="C439" s="105">
        <v>170.98474100000001</v>
      </c>
      <c r="D439" s="105">
        <v>127.120003</v>
      </c>
      <c r="E439" s="105">
        <v>12.81</v>
      </c>
      <c r="F439" s="105">
        <v>2.09</v>
      </c>
      <c r="G439" s="105">
        <v>15.82</v>
      </c>
      <c r="H439">
        <v>13.72</v>
      </c>
      <c r="I439">
        <v>434.951752</v>
      </c>
      <c r="J439">
        <v>315.11044299999998</v>
      </c>
      <c r="K439">
        <v>250.220001</v>
      </c>
      <c r="L439">
        <v>320.934662</v>
      </c>
      <c r="M439">
        <v>25.466442000000001</v>
      </c>
      <c r="P439" s="71">
        <v>45198</v>
      </c>
      <c r="Q439">
        <f t="shared" si="67"/>
        <v>1.366537156013297E-3</v>
      </c>
      <c r="R439">
        <f t="shared" si="67"/>
        <v>3.0464653054803705E-3</v>
      </c>
      <c r="S439">
        <f t="shared" si="68"/>
        <v>9.0490551901320458E-3</v>
      </c>
      <c r="T439">
        <f t="shared" si="69"/>
        <v>-8.5139318885448477E-3</v>
      </c>
      <c r="U439">
        <f t="shared" si="70"/>
        <v>6.6326530612244847E-2</v>
      </c>
      <c r="V439">
        <f t="shared" si="71"/>
        <v>-5.656819610307973E-3</v>
      </c>
      <c r="W439">
        <f t="shared" si="72"/>
        <v>-4.9861495844875273E-2</v>
      </c>
      <c r="X439">
        <f t="shared" si="73"/>
        <v>9.5151203867056191E-3</v>
      </c>
      <c r="Y439">
        <f t="shared" si="74"/>
        <v>6.7274159083793401E-3</v>
      </c>
      <c r="Z439">
        <f t="shared" si="75"/>
        <v>1.5585664104520109E-2</v>
      </c>
      <c r="AA439">
        <f t="shared" si="76"/>
        <v>-5.0123175410137994E-3</v>
      </c>
      <c r="AB439">
        <f t="shared" si="77"/>
        <v>5.0841393087323284E-3</v>
      </c>
    </row>
    <row r="440" spans="1:28">
      <c r="A440" s="71">
        <v>45201</v>
      </c>
      <c r="B440">
        <v>13307.769531</v>
      </c>
      <c r="C440" s="105">
        <v>173.52139299999999</v>
      </c>
      <c r="D440" s="105">
        <v>129.46000699999999</v>
      </c>
      <c r="E440" s="105">
        <v>12.75</v>
      </c>
      <c r="F440" s="105">
        <v>2.06</v>
      </c>
      <c r="G440" s="105">
        <v>15.04</v>
      </c>
      <c r="H440">
        <v>13.64</v>
      </c>
      <c r="I440">
        <v>447.78064000000001</v>
      </c>
      <c r="J440">
        <v>321.14816300000001</v>
      </c>
      <c r="K440">
        <v>251.60000600000001</v>
      </c>
      <c r="L440">
        <v>315.90594499999997</v>
      </c>
      <c r="M440">
        <v>25.436712</v>
      </c>
      <c r="P440" s="71">
        <v>45201</v>
      </c>
      <c r="Q440">
        <f t="shared" si="67"/>
        <v>6.6909051226346321E-3</v>
      </c>
      <c r="R440">
        <f t="shared" si="67"/>
        <v>1.4835546056124242E-2</v>
      </c>
      <c r="S440">
        <f t="shared" si="68"/>
        <v>1.8407834682005107E-2</v>
      </c>
      <c r="T440">
        <f t="shared" si="69"/>
        <v>-4.6838407494145589E-3</v>
      </c>
      <c r="U440">
        <f t="shared" si="70"/>
        <v>-1.435406698564584E-2</v>
      </c>
      <c r="V440">
        <f t="shared" si="71"/>
        <v>-4.9304677623261767E-2</v>
      </c>
      <c r="W440">
        <f t="shared" si="72"/>
        <v>-5.8309037900874687E-3</v>
      </c>
      <c r="X440">
        <f t="shared" si="73"/>
        <v>2.9494967984403028E-2</v>
      </c>
      <c r="Y440">
        <f t="shared" si="74"/>
        <v>1.9160647113177508E-2</v>
      </c>
      <c r="Z440">
        <f t="shared" si="75"/>
        <v>5.5151666313038314E-3</v>
      </c>
      <c r="AA440">
        <f t="shared" si="76"/>
        <v>-1.5668974390806154E-2</v>
      </c>
      <c r="AB440">
        <f t="shared" si="77"/>
        <v>-1.1674186759187129E-3</v>
      </c>
    </row>
    <row r="441" spans="1:28">
      <c r="A441" s="71">
        <v>45202</v>
      </c>
      <c r="B441">
        <v>13059.469727</v>
      </c>
      <c r="C441" s="105">
        <v>172.17317199999999</v>
      </c>
      <c r="D441" s="105">
        <v>124.720001</v>
      </c>
      <c r="E441" s="105">
        <v>12.29</v>
      </c>
      <c r="F441" s="105">
        <v>1.91</v>
      </c>
      <c r="G441" s="105">
        <v>15.03</v>
      </c>
      <c r="H441">
        <v>12.74</v>
      </c>
      <c r="I441">
        <v>435.13174400000003</v>
      </c>
      <c r="J441">
        <v>312.75521900000001</v>
      </c>
      <c r="K441">
        <v>246.529999</v>
      </c>
      <c r="L441">
        <v>303.62677000000002</v>
      </c>
      <c r="M441">
        <v>25.892531999999999</v>
      </c>
      <c r="P441" s="71">
        <v>45202</v>
      </c>
      <c r="Q441">
        <f t="shared" si="67"/>
        <v>-1.8658258502418021E-2</v>
      </c>
      <c r="R441">
        <f t="shared" si="67"/>
        <v>-7.7697681922135981E-3</v>
      </c>
      <c r="S441">
        <f t="shared" si="68"/>
        <v>-3.6613670197005274E-2</v>
      </c>
      <c r="T441">
        <f t="shared" si="69"/>
        <v>-3.607843137254909E-2</v>
      </c>
      <c r="U441">
        <f t="shared" si="70"/>
        <v>-7.2815533980582589E-2</v>
      </c>
      <c r="V441">
        <f t="shared" si="71"/>
        <v>-6.6489361702126248E-4</v>
      </c>
      <c r="W441">
        <f t="shared" si="72"/>
        <v>-6.5982404692082136E-2</v>
      </c>
      <c r="X441">
        <f t="shared" si="73"/>
        <v>-2.8247974275975796E-2</v>
      </c>
      <c r="Y441">
        <f t="shared" si="74"/>
        <v>-2.6134180316018184E-2</v>
      </c>
      <c r="Z441">
        <f t="shared" si="75"/>
        <v>-2.0151060727717166E-2</v>
      </c>
      <c r="AA441">
        <f t="shared" si="76"/>
        <v>-3.8869718010529852E-2</v>
      </c>
      <c r="AB441">
        <f t="shared" si="77"/>
        <v>1.7919768875788632E-2</v>
      </c>
    </row>
    <row r="442" spans="1:28">
      <c r="A442" s="71">
        <v>45203</v>
      </c>
      <c r="B442">
        <v>13236.009765999999</v>
      </c>
      <c r="C442" s="105">
        <v>173.43151900000001</v>
      </c>
      <c r="D442" s="105">
        <v>127</v>
      </c>
      <c r="E442" s="105">
        <v>12.73</v>
      </c>
      <c r="F442" s="105">
        <v>1.91</v>
      </c>
      <c r="G442" s="105">
        <v>14.93</v>
      </c>
      <c r="H442">
        <v>13.09</v>
      </c>
      <c r="I442">
        <v>440.37127700000002</v>
      </c>
      <c r="J442">
        <v>318.31393400000002</v>
      </c>
      <c r="K442">
        <v>261.16000400000001</v>
      </c>
      <c r="L442">
        <v>306.08660900000001</v>
      </c>
      <c r="M442">
        <v>25.803352</v>
      </c>
      <c r="P442" s="71">
        <v>45203</v>
      </c>
      <c r="Q442">
        <f t="shared" si="67"/>
        <v>1.3518162887962376E-2</v>
      </c>
      <c r="R442">
        <f t="shared" si="67"/>
        <v>7.3086125171697176E-3</v>
      </c>
      <c r="S442">
        <f t="shared" si="68"/>
        <v>1.8280941161955281E-2</v>
      </c>
      <c r="T442">
        <f t="shared" si="69"/>
        <v>3.5801464605370328E-2</v>
      </c>
      <c r="U442">
        <f t="shared" si="70"/>
        <v>0</v>
      </c>
      <c r="V442">
        <f t="shared" si="71"/>
        <v>-6.6533599467730967E-3</v>
      </c>
      <c r="W442">
        <f t="shared" si="72"/>
        <v>2.7472527472527444E-2</v>
      </c>
      <c r="X442">
        <f t="shared" si="73"/>
        <v>1.2041256636059157E-2</v>
      </c>
      <c r="Y442">
        <f t="shared" si="74"/>
        <v>1.7773372472483045E-2</v>
      </c>
      <c r="Z442">
        <f t="shared" si="75"/>
        <v>5.9343710945295593E-2</v>
      </c>
      <c r="AA442">
        <f t="shared" si="76"/>
        <v>8.1015221418058361E-3</v>
      </c>
      <c r="AB442">
        <f t="shared" si="77"/>
        <v>-3.4442363535554933E-3</v>
      </c>
    </row>
    <row r="443" spans="1:28">
      <c r="A443" s="71">
        <v>45204</v>
      </c>
      <c r="B443">
        <v>13219.830078000001</v>
      </c>
      <c r="C443" s="105">
        <v>174.67987099999999</v>
      </c>
      <c r="D443" s="105">
        <v>125.959999</v>
      </c>
      <c r="E443" s="105">
        <v>12.85</v>
      </c>
      <c r="F443" s="105">
        <v>1.82</v>
      </c>
      <c r="G443" s="105">
        <v>15.72</v>
      </c>
      <c r="H443">
        <v>13.3</v>
      </c>
      <c r="I443">
        <v>446.84072900000001</v>
      </c>
      <c r="J443">
        <v>318.71310399999999</v>
      </c>
      <c r="K443">
        <v>260.04998799999998</v>
      </c>
      <c r="L443">
        <v>307.97109999999998</v>
      </c>
      <c r="M443">
        <v>25.991623000000001</v>
      </c>
      <c r="P443" s="71">
        <v>45204</v>
      </c>
      <c r="Q443">
        <f t="shared" si="67"/>
        <v>-1.2223992189519175E-3</v>
      </c>
      <c r="R443">
        <f t="shared" si="67"/>
        <v>7.1979534469739769E-3</v>
      </c>
      <c r="S443">
        <f t="shared" si="68"/>
        <v>-8.1889842519685327E-3</v>
      </c>
      <c r="T443">
        <f t="shared" si="69"/>
        <v>9.4265514532599539E-3</v>
      </c>
      <c r="U443">
        <f t="shared" si="70"/>
        <v>-4.7120418848167464E-2</v>
      </c>
      <c r="V443">
        <f t="shared" si="71"/>
        <v>5.2913596784996714E-2</v>
      </c>
      <c r="W443">
        <f t="shared" si="72"/>
        <v>1.6042780748663166E-2</v>
      </c>
      <c r="X443">
        <f t="shared" si="73"/>
        <v>1.4690903648559234E-2</v>
      </c>
      <c r="Y443">
        <f t="shared" si="74"/>
        <v>1.2540135927570472E-3</v>
      </c>
      <c r="Z443">
        <f t="shared" si="75"/>
        <v>-4.2503292349468256E-3</v>
      </c>
      <c r="AA443">
        <f t="shared" si="76"/>
        <v>6.1567247458380924E-3</v>
      </c>
      <c r="AB443">
        <f t="shared" si="77"/>
        <v>7.2963776179156992E-3</v>
      </c>
    </row>
    <row r="444" spans="1:28">
      <c r="A444" s="71">
        <v>45205</v>
      </c>
      <c r="B444">
        <v>13431.339844</v>
      </c>
      <c r="C444" s="105">
        <v>177.256485</v>
      </c>
      <c r="D444" s="105">
        <v>127.959999</v>
      </c>
      <c r="E444" s="105">
        <v>12.76</v>
      </c>
      <c r="F444" s="105">
        <v>1.83</v>
      </c>
      <c r="G444" s="105">
        <v>17.459999</v>
      </c>
      <c r="H444">
        <v>13.26</v>
      </c>
      <c r="I444">
        <v>457.57977299999999</v>
      </c>
      <c r="J444">
        <v>326.59713699999998</v>
      </c>
      <c r="K444">
        <v>260.52999899999998</v>
      </c>
      <c r="L444">
        <v>309.93499800000001</v>
      </c>
      <c r="M444">
        <v>25.664622999999999</v>
      </c>
      <c r="P444" s="71">
        <v>45205</v>
      </c>
      <c r="Q444">
        <f t="shared" si="67"/>
        <v>1.5999431517050033E-2</v>
      </c>
      <c r="R444">
        <f t="shared" si="67"/>
        <v>1.4750491772460758E-2</v>
      </c>
      <c r="S444">
        <f t="shared" si="68"/>
        <v>1.5878056651937571E-2</v>
      </c>
      <c r="T444">
        <f t="shared" si="69"/>
        <v>-7.0038910505836466E-3</v>
      </c>
      <c r="U444">
        <f t="shared" si="70"/>
        <v>5.4945054945054993E-3</v>
      </c>
      <c r="V444">
        <f t="shared" si="71"/>
        <v>0.11068695928753175</v>
      </c>
      <c r="W444">
        <f t="shared" si="72"/>
        <v>-3.0075187969925503E-3</v>
      </c>
      <c r="X444">
        <f t="shared" si="73"/>
        <v>2.4033270252766008E-2</v>
      </c>
      <c r="Y444">
        <f t="shared" si="74"/>
        <v>2.4737084547361406E-2</v>
      </c>
      <c r="Z444">
        <f t="shared" si="75"/>
        <v>1.8458412695638749E-3</v>
      </c>
      <c r="AA444">
        <f t="shared" si="76"/>
        <v>6.3768905588869502E-3</v>
      </c>
      <c r="AB444">
        <f t="shared" si="77"/>
        <v>-1.2580976570797511E-2</v>
      </c>
    </row>
    <row r="445" spans="1:28">
      <c r="A445" s="71">
        <v>45208</v>
      </c>
      <c r="B445">
        <v>13484.240234000001</v>
      </c>
      <c r="C445" s="105">
        <v>178.754501</v>
      </c>
      <c r="D445" s="105">
        <v>128.259995</v>
      </c>
      <c r="E445" s="105">
        <v>12.24</v>
      </c>
      <c r="F445" s="105">
        <v>1.78</v>
      </c>
      <c r="G445" s="105">
        <v>16.139999</v>
      </c>
      <c r="H445">
        <v>12.69</v>
      </c>
      <c r="I445">
        <v>452.69021600000002</v>
      </c>
      <c r="J445">
        <v>329.15194700000001</v>
      </c>
      <c r="K445">
        <v>259.67001299999998</v>
      </c>
      <c r="L445">
        <v>310.06390399999998</v>
      </c>
      <c r="M445">
        <v>25.842987000000001</v>
      </c>
      <c r="P445" s="71">
        <v>45208</v>
      </c>
      <c r="Q445">
        <f t="shared" si="67"/>
        <v>3.9385787728118699E-3</v>
      </c>
      <c r="R445">
        <f t="shared" si="67"/>
        <v>8.4511209843747426E-3</v>
      </c>
      <c r="S445">
        <f t="shared" si="68"/>
        <v>2.3444514093815152E-3</v>
      </c>
      <c r="T445">
        <f t="shared" si="69"/>
        <v>-4.0752351097178653E-2</v>
      </c>
      <c r="U445">
        <f t="shared" si="70"/>
        <v>-2.7322404371584723E-2</v>
      </c>
      <c r="V445">
        <f t="shared" si="71"/>
        <v>-7.5601378900422636E-2</v>
      </c>
      <c r="W445">
        <f t="shared" si="72"/>
        <v>-4.2986425339366537E-2</v>
      </c>
      <c r="X445">
        <f t="shared" si="73"/>
        <v>-1.068569304963567E-2</v>
      </c>
      <c r="Y445">
        <f t="shared" si="74"/>
        <v>7.822511928510972E-3</v>
      </c>
      <c r="Z445">
        <f t="shared" si="75"/>
        <v>-3.3009096967754267E-3</v>
      </c>
      <c r="AA445">
        <f t="shared" si="76"/>
        <v>4.1591301670285136E-4</v>
      </c>
      <c r="AB445">
        <f t="shared" si="77"/>
        <v>6.949800119799226E-3</v>
      </c>
    </row>
    <row r="446" spans="1:28">
      <c r="A446" s="71">
        <v>45209</v>
      </c>
      <c r="B446">
        <v>13562.839844</v>
      </c>
      <c r="C446" s="105">
        <v>178.15528900000001</v>
      </c>
      <c r="D446" s="105">
        <v>129.479996</v>
      </c>
      <c r="E446" s="105">
        <v>12.26</v>
      </c>
      <c r="F446" s="105">
        <v>1.83</v>
      </c>
      <c r="G446" s="105">
        <v>16.719999000000001</v>
      </c>
      <c r="H446">
        <v>12.9</v>
      </c>
      <c r="I446">
        <v>457.93975799999998</v>
      </c>
      <c r="J446">
        <v>327.72485399999999</v>
      </c>
      <c r="K446">
        <v>263.61999500000002</v>
      </c>
      <c r="L446">
        <v>312.20632899999998</v>
      </c>
      <c r="M446">
        <v>26.189806000000001</v>
      </c>
      <c r="P446" s="71">
        <v>45209</v>
      </c>
      <c r="Q446">
        <f t="shared" si="67"/>
        <v>5.8289980477960754E-3</v>
      </c>
      <c r="R446">
        <f t="shared" si="67"/>
        <v>-3.3521505564774244E-3</v>
      </c>
      <c r="S446">
        <f t="shared" si="68"/>
        <v>9.5119370619030225E-3</v>
      </c>
      <c r="T446">
        <f t="shared" si="69"/>
        <v>1.6339869281045403E-3</v>
      </c>
      <c r="U446">
        <f t="shared" si="70"/>
        <v>2.8089887640449462E-2</v>
      </c>
      <c r="V446">
        <f t="shared" si="71"/>
        <v>3.5935566043095904E-2</v>
      </c>
      <c r="W446">
        <f t="shared" si="72"/>
        <v>1.6548463356974064E-2</v>
      </c>
      <c r="X446">
        <f t="shared" si="73"/>
        <v>1.1596323080240733E-2</v>
      </c>
      <c r="Y446">
        <f t="shared" si="74"/>
        <v>-4.335666287278603E-3</v>
      </c>
      <c r="Z446">
        <f t="shared" si="75"/>
        <v>1.5211544661493256E-2</v>
      </c>
      <c r="AA446">
        <f t="shared" si="76"/>
        <v>6.9096240238270467E-3</v>
      </c>
      <c r="AB446">
        <f t="shared" si="77"/>
        <v>1.3420236600358928E-2</v>
      </c>
    </row>
    <row r="447" spans="1:28">
      <c r="A447" s="71">
        <v>45210</v>
      </c>
      <c r="B447">
        <v>13659.679688</v>
      </c>
      <c r="C447" s="105">
        <v>179.56343100000001</v>
      </c>
      <c r="D447" s="105">
        <v>131.83000200000001</v>
      </c>
      <c r="E447" s="105">
        <v>12.48</v>
      </c>
      <c r="F447" s="105">
        <v>1.75</v>
      </c>
      <c r="G447" s="105">
        <v>16.16</v>
      </c>
      <c r="H447">
        <v>12.65</v>
      </c>
      <c r="I447">
        <v>468.01886000000002</v>
      </c>
      <c r="J447">
        <v>331.74667399999998</v>
      </c>
      <c r="K447">
        <v>262.98998999999998</v>
      </c>
      <c r="L447">
        <v>310.47058099999998</v>
      </c>
      <c r="M447">
        <v>26.586169999999999</v>
      </c>
      <c r="P447" s="71">
        <v>45210</v>
      </c>
      <c r="Q447">
        <f t="shared" si="67"/>
        <v>7.1400860818127704E-3</v>
      </c>
      <c r="R447">
        <f t="shared" si="67"/>
        <v>7.9040145701203286E-3</v>
      </c>
      <c r="S447">
        <f t="shared" si="68"/>
        <v>1.8149568061463391E-2</v>
      </c>
      <c r="T447">
        <f t="shared" si="69"/>
        <v>1.7944535073409516E-2</v>
      </c>
      <c r="U447">
        <f t="shared" si="70"/>
        <v>-4.3715846994535554E-2</v>
      </c>
      <c r="V447">
        <f t="shared" si="71"/>
        <v>-3.3492765161050618E-2</v>
      </c>
      <c r="W447">
        <f t="shared" si="72"/>
        <v>-1.937984496124031E-2</v>
      </c>
      <c r="X447">
        <f t="shared" si="73"/>
        <v>2.200966791793613E-2</v>
      </c>
      <c r="Y447">
        <f t="shared" si="74"/>
        <v>1.2271940778711861E-2</v>
      </c>
      <c r="Z447">
        <f t="shared" si="75"/>
        <v>-2.3898225170668093E-3</v>
      </c>
      <c r="AA447">
        <f t="shared" si="76"/>
        <v>-5.5596182356700431E-3</v>
      </c>
      <c r="AB447">
        <f t="shared" si="77"/>
        <v>1.5134285454424457E-2</v>
      </c>
    </row>
    <row r="448" spans="1:28">
      <c r="A448" s="71">
        <v>45211</v>
      </c>
      <c r="B448">
        <v>13574.219727</v>
      </c>
      <c r="C448" s="105">
        <v>180.47224399999999</v>
      </c>
      <c r="D448" s="105">
        <v>132.33000200000001</v>
      </c>
      <c r="E448" s="105">
        <v>12.06</v>
      </c>
      <c r="F448" s="105">
        <v>1.75</v>
      </c>
      <c r="G448" s="105">
        <v>15.03</v>
      </c>
      <c r="H448">
        <v>12.6</v>
      </c>
      <c r="I448">
        <v>469.40875199999999</v>
      </c>
      <c r="J448">
        <v>330.48922700000003</v>
      </c>
      <c r="K448">
        <v>258.86999500000002</v>
      </c>
      <c r="L448">
        <v>307.32641599999999</v>
      </c>
      <c r="M448">
        <v>26.506899000000001</v>
      </c>
      <c r="P448" s="71">
        <v>45211</v>
      </c>
      <c r="Q448">
        <f t="shared" si="67"/>
        <v>-6.2563663974549034E-3</v>
      </c>
      <c r="R448">
        <f t="shared" si="67"/>
        <v>5.0612365498851532E-3</v>
      </c>
      <c r="S448">
        <f t="shared" si="68"/>
        <v>3.792763349878429E-3</v>
      </c>
      <c r="T448">
        <f t="shared" si="69"/>
        <v>-3.3653846153846145E-2</v>
      </c>
      <c r="U448">
        <f t="shared" si="70"/>
        <v>0</v>
      </c>
      <c r="V448">
        <f t="shared" si="71"/>
        <v>-6.9925742574257474E-2</v>
      </c>
      <c r="W448">
        <f t="shared" si="72"/>
        <v>-3.9525691699605304E-3</v>
      </c>
      <c r="X448">
        <f t="shared" si="73"/>
        <v>2.9697350230714521E-3</v>
      </c>
      <c r="Y448">
        <f t="shared" si="74"/>
        <v>-3.7903831403595521E-3</v>
      </c>
      <c r="Z448">
        <f t="shared" si="75"/>
        <v>-1.5665976488306498E-2</v>
      </c>
      <c r="AA448">
        <f t="shared" si="76"/>
        <v>-1.0127094779392276E-2</v>
      </c>
      <c r="AB448">
        <f t="shared" si="77"/>
        <v>-2.981663022541364E-3</v>
      </c>
    </row>
    <row r="449" spans="1:28">
      <c r="A449" s="71">
        <v>45212</v>
      </c>
      <c r="B449">
        <v>13407.230469</v>
      </c>
      <c r="C449" s="105">
        <v>178.61468500000001</v>
      </c>
      <c r="D449" s="105">
        <v>129.78999300000001</v>
      </c>
      <c r="E449" s="105">
        <v>11.72</v>
      </c>
      <c r="F449" s="105">
        <v>1.63</v>
      </c>
      <c r="G449" s="105">
        <v>15.02</v>
      </c>
      <c r="H449">
        <v>12.26</v>
      </c>
      <c r="I449">
        <v>454.57000699999998</v>
      </c>
      <c r="J449">
        <v>327.066193</v>
      </c>
      <c r="K449">
        <v>251.11999499999999</v>
      </c>
      <c r="L449">
        <v>306.78088400000001</v>
      </c>
      <c r="M449">
        <v>26.259170999999998</v>
      </c>
      <c r="P449" s="71">
        <v>45212</v>
      </c>
      <c r="Q449">
        <f t="shared" si="67"/>
        <v>-1.2301941574427825E-2</v>
      </c>
      <c r="R449">
        <f t="shared" si="67"/>
        <v>-1.0292768343923184E-2</v>
      </c>
      <c r="S449">
        <f t="shared" si="68"/>
        <v>-1.9194505868744698E-2</v>
      </c>
      <c r="T449">
        <f t="shared" si="69"/>
        <v>-2.8192371475953552E-2</v>
      </c>
      <c r="U449">
        <f t="shared" si="70"/>
        <v>-6.857142857142863E-2</v>
      </c>
      <c r="V449">
        <f t="shared" si="71"/>
        <v>-6.6533599467729786E-4</v>
      </c>
      <c r="W449">
        <f t="shared" si="72"/>
        <v>-2.6984126984126975E-2</v>
      </c>
      <c r="X449">
        <f t="shared" si="73"/>
        <v>-3.1611564413268581E-2</v>
      </c>
      <c r="Y449">
        <f t="shared" si="74"/>
        <v>-1.0357475283150544E-2</v>
      </c>
      <c r="Z449">
        <f t="shared" si="75"/>
        <v>-2.9937807199324231E-2</v>
      </c>
      <c r="AA449">
        <f t="shared" si="76"/>
        <v>-1.7750898445383885E-3</v>
      </c>
      <c r="AB449">
        <f t="shared" si="77"/>
        <v>-9.345793334784358E-3</v>
      </c>
    </row>
    <row r="450" spans="1:28">
      <c r="A450" s="71">
        <v>45215</v>
      </c>
      <c r="B450">
        <v>13567.980469</v>
      </c>
      <c r="C450" s="105">
        <v>178.48486299999999</v>
      </c>
      <c r="D450" s="105">
        <v>132.550003</v>
      </c>
      <c r="E450" s="105">
        <v>11.94</v>
      </c>
      <c r="F450" s="105">
        <v>1.8</v>
      </c>
      <c r="G450" s="105">
        <v>17.25</v>
      </c>
      <c r="H450">
        <v>12.36</v>
      </c>
      <c r="I450">
        <v>460.90948500000002</v>
      </c>
      <c r="J450">
        <v>331.96624800000001</v>
      </c>
      <c r="K450">
        <v>253.91999799999999</v>
      </c>
      <c r="L450">
        <v>311.82943699999998</v>
      </c>
      <c r="M450">
        <v>26.635715000000001</v>
      </c>
      <c r="P450" s="71">
        <v>45215</v>
      </c>
      <c r="Q450">
        <f t="shared" si="67"/>
        <v>1.1989799114118592E-2</v>
      </c>
      <c r="R450">
        <f t="shared" si="67"/>
        <v>-7.2682713630191451E-4</v>
      </c>
      <c r="S450">
        <f t="shared" si="68"/>
        <v>2.1265198773837625E-2</v>
      </c>
      <c r="T450">
        <f t="shared" si="69"/>
        <v>1.8771331058020379E-2</v>
      </c>
      <c r="U450">
        <f t="shared" si="70"/>
        <v>0.10429447852760747</v>
      </c>
      <c r="V450">
        <f t="shared" si="71"/>
        <v>0.14846870838881496</v>
      </c>
      <c r="W450">
        <f t="shared" si="72"/>
        <v>8.1566068515497268E-3</v>
      </c>
      <c r="X450">
        <f t="shared" si="73"/>
        <v>1.39460982959222E-2</v>
      </c>
      <c r="Y450">
        <f t="shared" si="74"/>
        <v>1.4981844974726596E-2</v>
      </c>
      <c r="Z450">
        <f t="shared" si="75"/>
        <v>1.1150059954405479E-2</v>
      </c>
      <c r="AA450">
        <f t="shared" si="76"/>
        <v>1.6456543622189866E-2</v>
      </c>
      <c r="AB450">
        <f t="shared" si="77"/>
        <v>1.4339523513518485E-2</v>
      </c>
    </row>
    <row r="451" spans="1:28">
      <c r="A451" s="71">
        <v>45216</v>
      </c>
      <c r="B451">
        <v>13533.75</v>
      </c>
      <c r="C451" s="105">
        <v>176.91691599999999</v>
      </c>
      <c r="D451" s="105">
        <v>131.470001</v>
      </c>
      <c r="E451" s="105">
        <v>11.94</v>
      </c>
      <c r="F451" s="105">
        <v>1.8</v>
      </c>
      <c r="G451" s="105">
        <v>17.879999000000002</v>
      </c>
      <c r="H451">
        <v>12.5</v>
      </c>
      <c r="I451">
        <v>439.34136999999998</v>
      </c>
      <c r="J451">
        <v>331.38738999999998</v>
      </c>
      <c r="K451">
        <v>254.85000600000001</v>
      </c>
      <c r="L451">
        <v>306.84039300000001</v>
      </c>
      <c r="M451">
        <v>26.853718000000001</v>
      </c>
      <c r="P451" s="71">
        <v>45216</v>
      </c>
      <c r="Q451">
        <f t="shared" si="67"/>
        <v>-2.5228860756550727E-3</v>
      </c>
      <c r="R451">
        <f t="shared" si="67"/>
        <v>-8.7847617643631998E-3</v>
      </c>
      <c r="S451">
        <f t="shared" si="68"/>
        <v>-8.1478836330166459E-3</v>
      </c>
      <c r="T451">
        <f t="shared" si="69"/>
        <v>0</v>
      </c>
      <c r="U451">
        <f t="shared" si="70"/>
        <v>0</v>
      </c>
      <c r="V451">
        <f t="shared" si="71"/>
        <v>3.652168115942038E-2</v>
      </c>
      <c r="W451">
        <f t="shared" si="72"/>
        <v>1.1326860841423994E-2</v>
      </c>
      <c r="X451">
        <f t="shared" si="73"/>
        <v>-4.6794686813615982E-2</v>
      </c>
      <c r="Y451">
        <f t="shared" si="74"/>
        <v>-1.7437254645238066E-3</v>
      </c>
      <c r="Z451">
        <f t="shared" si="75"/>
        <v>3.6626024233034813E-3</v>
      </c>
      <c r="AA451">
        <f t="shared" si="76"/>
        <v>-1.5999272063592824E-2</v>
      </c>
      <c r="AB451">
        <f t="shared" si="77"/>
        <v>8.1846122771624293E-3</v>
      </c>
    </row>
    <row r="452" spans="1:28">
      <c r="A452" s="71">
        <v>45217</v>
      </c>
      <c r="B452">
        <v>13314.299805000001</v>
      </c>
      <c r="C452" s="105">
        <v>175.608643</v>
      </c>
      <c r="D452" s="105">
        <v>128.13000500000001</v>
      </c>
      <c r="E452" s="105">
        <v>11.36</v>
      </c>
      <c r="F452" s="105">
        <v>1.66</v>
      </c>
      <c r="G452" s="105">
        <v>17.18</v>
      </c>
      <c r="H452">
        <v>11.69</v>
      </c>
      <c r="I452">
        <v>421.92288200000002</v>
      </c>
      <c r="J452">
        <v>329.44134500000001</v>
      </c>
      <c r="K452">
        <v>242.679993</v>
      </c>
      <c r="L452">
        <v>299.50067100000001</v>
      </c>
      <c r="M452">
        <v>26.794263999999998</v>
      </c>
      <c r="P452" s="71">
        <v>45217</v>
      </c>
      <c r="Q452">
        <f t="shared" ref="Q452:R502" si="78">(B452-B451)/B451</f>
        <v>-1.6215032418952578E-2</v>
      </c>
      <c r="R452">
        <f t="shared" si="78"/>
        <v>-7.3948440294990545E-3</v>
      </c>
      <c r="S452">
        <f t="shared" ref="S452:S502" si="79">(D452-D451)/D451</f>
        <v>-2.540500475085556E-2</v>
      </c>
      <c r="T452">
        <f t="shared" ref="T452:T502" si="80">(E452-E451)/E451</f>
        <v>-4.8576214405360141E-2</v>
      </c>
      <c r="U452">
        <f t="shared" ref="U452:U502" si="81">(F452-F451)/F451</f>
        <v>-7.7777777777777848E-2</v>
      </c>
      <c r="V452">
        <f t="shared" ref="V452:V502" si="82">(G452-G451)/G451</f>
        <v>-3.9149834404353254E-2</v>
      </c>
      <c r="W452">
        <f t="shared" ref="W452:W502" si="83">(H452-H451)/H451</f>
        <v>-6.4800000000000038E-2</v>
      </c>
      <c r="X452">
        <f t="shared" ref="X452:X502" si="84">(I452-I451)/I451</f>
        <v>-3.9646819510759865E-2</v>
      </c>
      <c r="Y452">
        <f t="shared" ref="Y452:Y502" si="85">(J452-J451)/J451</f>
        <v>-5.872417173145815E-3</v>
      </c>
      <c r="Z452">
        <f t="shared" ref="Z452:Z502" si="86">(K452-K451)/K451</f>
        <v>-4.7753630423693266E-2</v>
      </c>
      <c r="AA452">
        <f t="shared" ref="AA452:AA502" si="87">(L452-L451)/L451</f>
        <v>-2.3920325248703467E-2</v>
      </c>
      <c r="AB452">
        <f t="shared" ref="AB452:AB502" si="88">(M452-M451)/M451</f>
        <v>-2.2139950974387358E-3</v>
      </c>
    </row>
    <row r="453" spans="1:28">
      <c r="A453" s="71">
        <v>45218</v>
      </c>
      <c r="B453">
        <v>13186.179688</v>
      </c>
      <c r="C453" s="105">
        <v>175.22915599999999</v>
      </c>
      <c r="D453" s="105">
        <v>128.39999399999999</v>
      </c>
      <c r="E453" s="105">
        <v>11.45</v>
      </c>
      <c r="F453" s="105">
        <v>1.61</v>
      </c>
      <c r="G453" s="105">
        <v>16.059999000000001</v>
      </c>
      <c r="H453">
        <v>11.39</v>
      </c>
      <c r="I453">
        <v>420.97299199999998</v>
      </c>
      <c r="J453">
        <v>330.64889499999998</v>
      </c>
      <c r="K453">
        <v>220.11000100000001</v>
      </c>
      <c r="L453">
        <v>296.75323500000002</v>
      </c>
      <c r="M453">
        <v>26.209624999999999</v>
      </c>
      <c r="P453" s="71">
        <v>45218</v>
      </c>
      <c r="Q453">
        <f t="shared" si="78"/>
        <v>-9.6227453847694388E-3</v>
      </c>
      <c r="R453">
        <f t="shared" si="78"/>
        <v>-2.1609813362091276E-3</v>
      </c>
      <c r="S453">
        <f t="shared" si="79"/>
        <v>2.1071489070805948E-3</v>
      </c>
      <c r="T453">
        <f t="shared" si="80"/>
        <v>7.9225352112675933E-3</v>
      </c>
      <c r="U453">
        <f t="shared" si="81"/>
        <v>-3.0120481927710739E-2</v>
      </c>
      <c r="V453">
        <f t="shared" si="82"/>
        <v>-6.5192142025611091E-2</v>
      </c>
      <c r="W453">
        <f t="shared" si="83"/>
        <v>-2.5662959794696232E-2</v>
      </c>
      <c r="X453">
        <f t="shared" si="84"/>
        <v>-2.2513355888577734E-3</v>
      </c>
      <c r="Y453">
        <f t="shared" si="85"/>
        <v>3.6654476383344331E-3</v>
      </c>
      <c r="Z453">
        <f t="shared" si="86"/>
        <v>-9.3003101413473274E-2</v>
      </c>
      <c r="AA453">
        <f t="shared" si="87"/>
        <v>-9.1733884629593802E-3</v>
      </c>
      <c r="AB453">
        <f t="shared" si="88"/>
        <v>-2.1819558096464201E-2</v>
      </c>
    </row>
    <row r="454" spans="1:28">
      <c r="A454" s="71">
        <v>45219</v>
      </c>
      <c r="B454">
        <v>12983.809569999999</v>
      </c>
      <c r="C454" s="105">
        <v>172.65254200000001</v>
      </c>
      <c r="D454" s="105">
        <v>125.16999800000001</v>
      </c>
      <c r="E454" s="105">
        <v>11.08</v>
      </c>
      <c r="F454" s="105">
        <v>1.58</v>
      </c>
      <c r="G454" s="105">
        <v>15.54</v>
      </c>
      <c r="H454">
        <v>11.03</v>
      </c>
      <c r="I454">
        <v>413.833618</v>
      </c>
      <c r="J454">
        <v>326.008331</v>
      </c>
      <c r="K454">
        <v>211.990005</v>
      </c>
      <c r="L454">
        <v>297.606201</v>
      </c>
      <c r="M454">
        <v>25.773623000000001</v>
      </c>
      <c r="P454" s="71">
        <v>45219</v>
      </c>
      <c r="Q454">
        <f t="shared" si="78"/>
        <v>-1.5347137896518002E-2</v>
      </c>
      <c r="R454">
        <f t="shared" si="78"/>
        <v>-1.4704253897108185E-2</v>
      </c>
      <c r="S454">
        <f t="shared" si="79"/>
        <v>-2.5155733262728859E-2</v>
      </c>
      <c r="T454">
        <f t="shared" si="80"/>
        <v>-3.2314410480349276E-2</v>
      </c>
      <c r="U454">
        <f t="shared" si="81"/>
        <v>-1.8633540372670822E-2</v>
      </c>
      <c r="V454">
        <f t="shared" si="82"/>
        <v>-3.2378520073382447E-2</v>
      </c>
      <c r="W454">
        <f t="shared" si="83"/>
        <v>-3.1606672519754277E-2</v>
      </c>
      <c r="X454">
        <f t="shared" si="84"/>
        <v>-1.695922098489391E-2</v>
      </c>
      <c r="Y454">
        <f t="shared" si="85"/>
        <v>-1.4034718005030634E-2</v>
      </c>
      <c r="Z454">
        <f t="shared" si="86"/>
        <v>-3.6890627245965139E-2</v>
      </c>
      <c r="AA454">
        <f t="shared" si="87"/>
        <v>2.8743275536658622E-3</v>
      </c>
      <c r="AB454">
        <f t="shared" si="88"/>
        <v>-1.6635186501142176E-2</v>
      </c>
    </row>
    <row r="455" spans="1:28">
      <c r="A455" s="71">
        <v>45222</v>
      </c>
      <c r="B455">
        <v>13018.330078000001</v>
      </c>
      <c r="C455" s="105">
        <v>172.77238500000001</v>
      </c>
      <c r="D455" s="105">
        <v>126.55999799999999</v>
      </c>
      <c r="E455" s="105">
        <v>11.29</v>
      </c>
      <c r="F455" s="105">
        <v>1.69</v>
      </c>
      <c r="G455" s="105">
        <v>15.31</v>
      </c>
      <c r="H455">
        <v>11.38</v>
      </c>
      <c r="I455">
        <v>429.712219</v>
      </c>
      <c r="J455">
        <v>328.65295400000002</v>
      </c>
      <c r="K455">
        <v>212.08000200000001</v>
      </c>
      <c r="L455">
        <v>296.78298999999998</v>
      </c>
      <c r="M455">
        <v>25.644804000000001</v>
      </c>
      <c r="P455" s="71">
        <v>45222</v>
      </c>
      <c r="Q455">
        <f t="shared" si="78"/>
        <v>2.6587349278260732E-3</v>
      </c>
      <c r="R455">
        <f t="shared" si="78"/>
        <v>6.9412821040308245E-4</v>
      </c>
      <c r="S455">
        <f t="shared" si="79"/>
        <v>1.1104897517055056E-2</v>
      </c>
      <c r="T455">
        <f t="shared" si="80"/>
        <v>1.8953068592057677E-2</v>
      </c>
      <c r="U455">
        <f t="shared" si="81"/>
        <v>6.9620253164556875E-2</v>
      </c>
      <c r="V455">
        <f t="shared" si="82"/>
        <v>-1.4800514800514714E-2</v>
      </c>
      <c r="W455">
        <f t="shared" si="83"/>
        <v>3.1731640979147907E-2</v>
      </c>
      <c r="X455">
        <f t="shared" si="84"/>
        <v>3.8369528983022358E-2</v>
      </c>
      <c r="Y455">
        <f t="shared" si="85"/>
        <v>8.1121331834922462E-3</v>
      </c>
      <c r="Z455">
        <f t="shared" si="86"/>
        <v>4.2453416612736524E-4</v>
      </c>
      <c r="AA455">
        <f t="shared" si="87"/>
        <v>-2.7661083580715271E-3</v>
      </c>
      <c r="AB455">
        <f t="shared" si="88"/>
        <v>-4.99809436958087E-3</v>
      </c>
    </row>
    <row r="456" spans="1:28">
      <c r="A456" s="71">
        <v>45223</v>
      </c>
      <c r="B456">
        <v>13139.870117</v>
      </c>
      <c r="C456" s="105">
        <v>173.21180699999999</v>
      </c>
      <c r="D456" s="105">
        <v>128.55999800000001</v>
      </c>
      <c r="E456" s="105">
        <v>11.21</v>
      </c>
      <c r="F456" s="105">
        <v>1.86</v>
      </c>
      <c r="G456" s="105">
        <v>15.95</v>
      </c>
      <c r="H456">
        <v>11.45</v>
      </c>
      <c r="I456">
        <v>436.59161399999999</v>
      </c>
      <c r="J456">
        <v>329.86050399999999</v>
      </c>
      <c r="K456">
        <v>216.520004</v>
      </c>
      <c r="L456">
        <v>296.74331699999999</v>
      </c>
      <c r="M456">
        <v>25.922260000000001</v>
      </c>
      <c r="P456" s="71">
        <v>45223</v>
      </c>
      <c r="Q456">
        <f t="shared" si="78"/>
        <v>9.336069854719159E-3</v>
      </c>
      <c r="R456">
        <f t="shared" si="78"/>
        <v>2.5433578404325382E-3</v>
      </c>
      <c r="S456">
        <f t="shared" si="79"/>
        <v>1.5802781539234968E-2</v>
      </c>
      <c r="T456">
        <f t="shared" si="80"/>
        <v>-7.0859167404781487E-3</v>
      </c>
      <c r="U456">
        <f t="shared" si="81"/>
        <v>0.10059171597633146</v>
      </c>
      <c r="V456">
        <f t="shared" si="82"/>
        <v>4.1802743305029311E-2</v>
      </c>
      <c r="W456">
        <f t="shared" si="83"/>
        <v>6.1511423550086562E-3</v>
      </c>
      <c r="X456">
        <f t="shared" si="84"/>
        <v>1.6009307382529859E-2</v>
      </c>
      <c r="Y456">
        <f t="shared" si="85"/>
        <v>3.6742405181605917E-3</v>
      </c>
      <c r="Z456">
        <f t="shared" si="86"/>
        <v>2.0935505272203801E-2</v>
      </c>
      <c r="AA456">
        <f t="shared" si="87"/>
        <v>-1.3367679866017055E-4</v>
      </c>
      <c r="AB456">
        <f t="shared" si="88"/>
        <v>1.081918972747855E-2</v>
      </c>
    </row>
    <row r="457" spans="1:28">
      <c r="A457" s="71">
        <v>45224</v>
      </c>
      <c r="B457">
        <v>12821.219727</v>
      </c>
      <c r="C457" s="105">
        <v>170.87489299999999</v>
      </c>
      <c r="D457" s="105">
        <v>121.389999</v>
      </c>
      <c r="E457" s="105">
        <v>11.04</v>
      </c>
      <c r="F457" s="105">
        <v>1.68</v>
      </c>
      <c r="G457" s="105">
        <v>15.3</v>
      </c>
      <c r="H457">
        <v>11.27</v>
      </c>
      <c r="I457">
        <v>417.753265</v>
      </c>
      <c r="J457">
        <v>339.97998000000001</v>
      </c>
      <c r="K457">
        <v>212.41999799999999</v>
      </c>
      <c r="L457">
        <v>294.34301799999997</v>
      </c>
      <c r="M457">
        <v>25.793441999999999</v>
      </c>
      <c r="P457" s="71">
        <v>45224</v>
      </c>
      <c r="Q457">
        <f t="shared" si="78"/>
        <v>-2.4250649904654663E-2</v>
      </c>
      <c r="R457">
        <f t="shared" si="78"/>
        <v>-1.3491655335020015E-2</v>
      </c>
      <c r="S457">
        <f t="shared" si="79"/>
        <v>-5.5771617233534833E-2</v>
      </c>
      <c r="T457">
        <f t="shared" si="80"/>
        <v>-1.5165031222123255E-2</v>
      </c>
      <c r="U457">
        <f t="shared" si="81"/>
        <v>-9.6774193548387177E-2</v>
      </c>
      <c r="V457">
        <f t="shared" si="82"/>
        <v>-4.0752351097178598E-2</v>
      </c>
      <c r="W457">
        <f t="shared" si="83"/>
        <v>-1.5720524017467225E-2</v>
      </c>
      <c r="X457">
        <f t="shared" si="84"/>
        <v>-4.3148673487805461E-2</v>
      </c>
      <c r="Y457">
        <f t="shared" si="85"/>
        <v>3.0678046863106778E-2</v>
      </c>
      <c r="Z457">
        <f t="shared" si="86"/>
        <v>-1.8935922428673185E-2</v>
      </c>
      <c r="AA457">
        <f t="shared" si="87"/>
        <v>-8.0888055854683935E-3</v>
      </c>
      <c r="AB457">
        <f t="shared" si="88"/>
        <v>-4.9693969584443075E-3</v>
      </c>
    </row>
    <row r="458" spans="1:28">
      <c r="A458" s="71">
        <v>45225</v>
      </c>
      <c r="B458">
        <v>12595.610352</v>
      </c>
      <c r="C458" s="105">
        <v>166.67042499999999</v>
      </c>
      <c r="D458" s="105">
        <v>119.57</v>
      </c>
      <c r="E458" s="105">
        <v>11.15</v>
      </c>
      <c r="F458" s="105">
        <v>1.67</v>
      </c>
      <c r="G458" s="105">
        <v>15.4</v>
      </c>
      <c r="H458">
        <v>11.37</v>
      </c>
      <c r="I458">
        <v>403.22454800000003</v>
      </c>
      <c r="J458">
        <v>327.22586100000001</v>
      </c>
      <c r="K458">
        <v>205.759995</v>
      </c>
      <c r="L458">
        <v>294.57113600000002</v>
      </c>
      <c r="M458">
        <v>25.932168999999998</v>
      </c>
      <c r="P458" s="71">
        <v>45225</v>
      </c>
      <c r="Q458">
        <f t="shared" si="78"/>
        <v>-1.7596560998396498E-2</v>
      </c>
      <c r="R458">
        <f t="shared" si="78"/>
        <v>-2.4605534061695019E-2</v>
      </c>
      <c r="S458">
        <f t="shared" si="79"/>
        <v>-1.4992989661364194E-2</v>
      </c>
      <c r="T458">
        <f t="shared" si="80"/>
        <v>9.9637681159421392E-3</v>
      </c>
      <c r="U458">
        <f t="shared" si="81"/>
        <v>-5.9523809523809581E-3</v>
      </c>
      <c r="V458">
        <f t="shared" si="82"/>
        <v>6.5359477124182774E-3</v>
      </c>
      <c r="W458">
        <f t="shared" si="83"/>
        <v>8.8731144631765436E-3</v>
      </c>
      <c r="X458">
        <f t="shared" si="84"/>
        <v>-3.4778224893107591E-2</v>
      </c>
      <c r="Y458">
        <f t="shared" si="85"/>
        <v>-3.7514323637527137E-2</v>
      </c>
      <c r="Z458">
        <f t="shared" si="86"/>
        <v>-3.1352994363553231E-2</v>
      </c>
      <c r="AA458">
        <f t="shared" si="87"/>
        <v>7.7500734194432905E-4</v>
      </c>
      <c r="AB458">
        <f t="shared" si="88"/>
        <v>5.3783826136891456E-3</v>
      </c>
    </row>
    <row r="459" spans="1:28">
      <c r="A459" s="71">
        <v>45226</v>
      </c>
      <c r="B459">
        <v>12643.009765999999</v>
      </c>
      <c r="C459" s="105">
        <v>167.998672</v>
      </c>
      <c r="D459" s="105">
        <v>127.739998</v>
      </c>
      <c r="E459" s="105">
        <v>10.92</v>
      </c>
      <c r="F459" s="105">
        <v>1.55</v>
      </c>
      <c r="G459" s="105">
        <v>13.93</v>
      </c>
      <c r="H459">
        <v>11.13</v>
      </c>
      <c r="I459">
        <v>404.96438599999999</v>
      </c>
      <c r="J459">
        <v>329.14196800000002</v>
      </c>
      <c r="K459">
        <v>207.300003</v>
      </c>
      <c r="L459">
        <v>287.54882800000001</v>
      </c>
      <c r="M459">
        <v>25.605167000000002</v>
      </c>
      <c r="P459" s="71">
        <v>45226</v>
      </c>
      <c r="Q459">
        <f t="shared" si="78"/>
        <v>3.76316928480351E-3</v>
      </c>
      <c r="R459">
        <f t="shared" si="78"/>
        <v>7.9693022922333375E-3</v>
      </c>
      <c r="S459">
        <f t="shared" si="79"/>
        <v>6.8328159237266928E-2</v>
      </c>
      <c r="T459">
        <f t="shared" si="80"/>
        <v>-2.0627802690582998E-2</v>
      </c>
      <c r="U459">
        <f t="shared" si="81"/>
        <v>-7.1856287425149629E-2</v>
      </c>
      <c r="V459">
        <f t="shared" si="82"/>
        <v>-9.54545454545455E-2</v>
      </c>
      <c r="W459">
        <f t="shared" si="83"/>
        <v>-2.110817941952493E-2</v>
      </c>
      <c r="X459">
        <f t="shared" si="84"/>
        <v>4.3148117063546518E-3</v>
      </c>
      <c r="Y459">
        <f t="shared" si="85"/>
        <v>5.8556099268694747E-3</v>
      </c>
      <c r="Z459">
        <f t="shared" si="86"/>
        <v>7.4844869625895951E-3</v>
      </c>
      <c r="AA459">
        <f t="shared" si="87"/>
        <v>-2.3839090602549767E-2</v>
      </c>
      <c r="AB459">
        <f t="shared" si="88"/>
        <v>-1.2609897768289136E-2</v>
      </c>
    </row>
    <row r="460" spans="1:28">
      <c r="A460" s="71">
        <v>45229</v>
      </c>
      <c r="B460">
        <v>12789.480469</v>
      </c>
      <c r="C460" s="105">
        <v>170.065933</v>
      </c>
      <c r="D460" s="105">
        <v>132.71000699999999</v>
      </c>
      <c r="E460" s="105">
        <v>11.18</v>
      </c>
      <c r="F460" s="105">
        <v>1.48</v>
      </c>
      <c r="G460" s="105">
        <v>15.64</v>
      </c>
      <c r="H460">
        <v>11.4</v>
      </c>
      <c r="I460">
        <v>411.57379200000003</v>
      </c>
      <c r="J460">
        <v>336.62677000000002</v>
      </c>
      <c r="K460">
        <v>197.36000100000001</v>
      </c>
      <c r="L460">
        <v>298.37985200000003</v>
      </c>
      <c r="M460">
        <v>25.922260000000001</v>
      </c>
      <c r="P460" s="71">
        <v>45229</v>
      </c>
      <c r="Q460">
        <f t="shared" si="78"/>
        <v>1.1585113490451833E-2</v>
      </c>
      <c r="R460">
        <f t="shared" si="78"/>
        <v>1.2305222269852241E-2</v>
      </c>
      <c r="S460">
        <f t="shared" si="79"/>
        <v>3.8907226223692207E-2</v>
      </c>
      <c r="T460">
        <f t="shared" si="80"/>
        <v>2.3809523809523791E-2</v>
      </c>
      <c r="U460">
        <f t="shared" si="81"/>
        <v>-4.5161290322580684E-2</v>
      </c>
      <c r="V460">
        <f t="shared" si="82"/>
        <v>0.1227566403445801</v>
      </c>
      <c r="W460">
        <f t="shared" si="83"/>
        <v>2.4258760107816673E-2</v>
      </c>
      <c r="X460">
        <f t="shared" si="84"/>
        <v>1.6320956184033515E-2</v>
      </c>
      <c r="Y460">
        <f t="shared" si="85"/>
        <v>2.2740345284682752E-2</v>
      </c>
      <c r="Z460">
        <f t="shared" si="86"/>
        <v>-4.7949840116500109E-2</v>
      </c>
      <c r="AA460">
        <f t="shared" si="87"/>
        <v>3.7666729770152334E-2</v>
      </c>
      <c r="AB460">
        <f t="shared" si="88"/>
        <v>1.2383945787192086E-2</v>
      </c>
    </row>
    <row r="461" spans="1:28">
      <c r="A461" s="71">
        <v>45230</v>
      </c>
      <c r="B461">
        <v>12851.240234000001</v>
      </c>
      <c r="C461" s="105">
        <v>170.54531900000001</v>
      </c>
      <c r="D461" s="105">
        <v>133.08999600000001</v>
      </c>
      <c r="E461" s="105">
        <v>11.15</v>
      </c>
      <c r="F461" s="105">
        <v>1.5</v>
      </c>
      <c r="G461" s="105">
        <v>15.6</v>
      </c>
      <c r="H461">
        <v>11.46</v>
      </c>
      <c r="I461">
        <v>407.76413000000002</v>
      </c>
      <c r="J461">
        <v>337.42514</v>
      </c>
      <c r="K461">
        <v>200.83999600000001</v>
      </c>
      <c r="L461">
        <v>301.13720699999999</v>
      </c>
      <c r="M461">
        <v>26.090714999999999</v>
      </c>
      <c r="P461" s="71">
        <v>45230</v>
      </c>
      <c r="Q461">
        <f t="shared" si="78"/>
        <v>4.8289502571819201E-3</v>
      </c>
      <c r="R461">
        <f t="shared" si="78"/>
        <v>2.8188243908908268E-3</v>
      </c>
      <c r="S461">
        <f t="shared" si="79"/>
        <v>2.863303292569514E-3</v>
      </c>
      <c r="T461">
        <f t="shared" si="80"/>
        <v>-2.6833631484793705E-3</v>
      </c>
      <c r="U461">
        <f t="shared" si="81"/>
        <v>1.3513513513513526E-2</v>
      </c>
      <c r="V461">
        <f t="shared" si="82"/>
        <v>-2.5575447570333068E-3</v>
      </c>
      <c r="W461">
        <f t="shared" si="83"/>
        <v>5.2631578947368854E-3</v>
      </c>
      <c r="X461">
        <f t="shared" si="84"/>
        <v>-9.2563279636619887E-3</v>
      </c>
      <c r="Y461">
        <f t="shared" si="85"/>
        <v>2.3716770950806352E-3</v>
      </c>
      <c r="Z461">
        <f t="shared" si="86"/>
        <v>1.7632726907008893E-2</v>
      </c>
      <c r="AA461">
        <f t="shared" si="87"/>
        <v>9.2410897770669881E-3</v>
      </c>
      <c r="AB461">
        <f t="shared" si="88"/>
        <v>6.4984688835000503E-3</v>
      </c>
    </row>
    <row r="462" spans="1:28">
      <c r="A462" s="71">
        <v>45231</v>
      </c>
      <c r="B462">
        <v>13061.469727</v>
      </c>
      <c r="C462" s="105">
        <v>173.74110400000001</v>
      </c>
      <c r="D462" s="105">
        <v>137</v>
      </c>
      <c r="E462" s="105">
        <v>11.14</v>
      </c>
      <c r="F462" s="105">
        <v>1.47</v>
      </c>
      <c r="G462" s="105">
        <v>15.26</v>
      </c>
      <c r="H462">
        <v>11.3</v>
      </c>
      <c r="I462">
        <v>423.21279900000002</v>
      </c>
      <c r="J462">
        <v>345.36901899999998</v>
      </c>
      <c r="K462">
        <v>205.66000399999999</v>
      </c>
      <c r="L462">
        <v>304.65832499999999</v>
      </c>
      <c r="M462">
        <v>26.239350999999999</v>
      </c>
      <c r="P462" s="71">
        <v>45231</v>
      </c>
      <c r="Q462">
        <f t="shared" si="78"/>
        <v>1.6358692948856668E-2</v>
      </c>
      <c r="R462">
        <f t="shared" si="78"/>
        <v>1.8738626300262164E-2</v>
      </c>
      <c r="S462">
        <f t="shared" si="79"/>
        <v>2.9378646911973654E-2</v>
      </c>
      <c r="T462">
        <f t="shared" si="80"/>
        <v>-8.9686098654706602E-4</v>
      </c>
      <c r="U462">
        <f t="shared" si="81"/>
        <v>-2.0000000000000018E-2</v>
      </c>
      <c r="V462">
        <f t="shared" si="82"/>
        <v>-2.1794871794871787E-2</v>
      </c>
      <c r="W462">
        <f t="shared" si="83"/>
        <v>-1.3961605584642245E-2</v>
      </c>
      <c r="X462">
        <f t="shared" si="84"/>
        <v>3.7886287349502751E-2</v>
      </c>
      <c r="Y462">
        <f t="shared" si="85"/>
        <v>2.3542641191465406E-2</v>
      </c>
      <c r="Z462">
        <f t="shared" si="86"/>
        <v>2.3999243656626902E-2</v>
      </c>
      <c r="AA462">
        <f t="shared" si="87"/>
        <v>1.1692736460825319E-2</v>
      </c>
      <c r="AB462">
        <f t="shared" si="88"/>
        <v>5.6968925535386735E-3</v>
      </c>
    </row>
    <row r="463" spans="1:28">
      <c r="A463" s="71">
        <v>45232</v>
      </c>
      <c r="B463">
        <v>13294.190430000001</v>
      </c>
      <c r="C463" s="105">
        <v>177.33637999999999</v>
      </c>
      <c r="D463" s="105">
        <v>138.070007</v>
      </c>
      <c r="E463" s="105">
        <v>11.4</v>
      </c>
      <c r="F463" s="105">
        <v>1.65</v>
      </c>
      <c r="G463" s="105">
        <v>15.91</v>
      </c>
      <c r="H463">
        <v>11.9</v>
      </c>
      <c r="I463">
        <v>435.02175899999997</v>
      </c>
      <c r="J463">
        <v>347.61447099999998</v>
      </c>
      <c r="K463">
        <v>218.509995</v>
      </c>
      <c r="L463">
        <v>311.20455900000002</v>
      </c>
      <c r="M463">
        <v>26.596081000000002</v>
      </c>
      <c r="P463" s="71">
        <v>45232</v>
      </c>
      <c r="Q463">
        <f t="shared" si="78"/>
        <v>1.7817344285454537E-2</v>
      </c>
      <c r="R463">
        <f t="shared" si="78"/>
        <v>2.069329546795089E-2</v>
      </c>
      <c r="S463">
        <f t="shared" si="79"/>
        <v>7.8102700729927293E-3</v>
      </c>
      <c r="T463">
        <f t="shared" si="80"/>
        <v>2.3339317773788129E-2</v>
      </c>
      <c r="U463">
        <f t="shared" si="81"/>
        <v>0.12244897959183669</v>
      </c>
      <c r="V463">
        <f t="shared" si="82"/>
        <v>4.2595019659239869E-2</v>
      </c>
      <c r="W463">
        <f t="shared" si="83"/>
        <v>5.3097345132743327E-2</v>
      </c>
      <c r="X463">
        <f t="shared" si="84"/>
        <v>2.7903125869309913E-2</v>
      </c>
      <c r="Y463">
        <f t="shared" si="85"/>
        <v>6.5016022760281235E-3</v>
      </c>
      <c r="Z463">
        <f t="shared" si="86"/>
        <v>6.2481721044797892E-2</v>
      </c>
      <c r="AA463">
        <f t="shared" si="87"/>
        <v>2.1487133167951433E-2</v>
      </c>
      <c r="AB463">
        <f t="shared" si="88"/>
        <v>1.3595229546645512E-2</v>
      </c>
    </row>
    <row r="464" spans="1:28">
      <c r="A464" s="71">
        <v>45233</v>
      </c>
      <c r="B464">
        <v>13478.280273</v>
      </c>
      <c r="C464" s="105">
        <v>176.41757200000001</v>
      </c>
      <c r="D464" s="105">
        <v>138.60000600000001</v>
      </c>
      <c r="E464" s="105">
        <v>11.98</v>
      </c>
      <c r="F464" s="105">
        <v>1.72</v>
      </c>
      <c r="G464" s="105">
        <v>16.780000999999999</v>
      </c>
      <c r="H464">
        <v>12.55</v>
      </c>
      <c r="I464">
        <v>450.01040599999999</v>
      </c>
      <c r="J464">
        <v>352.08538800000002</v>
      </c>
      <c r="K464">
        <v>219.96000699999999</v>
      </c>
      <c r="L464">
        <v>324.95166</v>
      </c>
      <c r="M464">
        <v>27.170808999999998</v>
      </c>
      <c r="P464" s="71">
        <v>45233</v>
      </c>
      <c r="Q464">
        <f t="shared" si="78"/>
        <v>1.3847390254360884E-2</v>
      </c>
      <c r="R464">
        <f t="shared" si="78"/>
        <v>-5.1811591056498633E-3</v>
      </c>
      <c r="S464">
        <f t="shared" si="79"/>
        <v>3.838625140360887E-3</v>
      </c>
      <c r="T464">
        <f t="shared" si="80"/>
        <v>5.0877192982456146E-2</v>
      </c>
      <c r="U464">
        <f t="shared" si="81"/>
        <v>4.2424242424242462E-2</v>
      </c>
      <c r="V464">
        <f t="shared" si="82"/>
        <v>5.4682652419861623E-2</v>
      </c>
      <c r="W464">
        <f t="shared" si="83"/>
        <v>5.4621848739495826E-2</v>
      </c>
      <c r="X464">
        <f t="shared" si="84"/>
        <v>3.4454936310438708E-2</v>
      </c>
      <c r="Y464">
        <f t="shared" si="85"/>
        <v>1.2861711387153509E-2</v>
      </c>
      <c r="Z464">
        <f t="shared" si="86"/>
        <v>6.6359069753307472E-3</v>
      </c>
      <c r="AA464">
        <f t="shared" si="87"/>
        <v>4.4173841939121418E-2</v>
      </c>
      <c r="AB464">
        <f t="shared" si="88"/>
        <v>2.1609499534912559E-2</v>
      </c>
    </row>
    <row r="465" spans="1:28">
      <c r="A465" s="71">
        <v>45236</v>
      </c>
      <c r="B465">
        <v>13518.780273</v>
      </c>
      <c r="C465" s="105">
        <v>178.99418600000001</v>
      </c>
      <c r="D465" s="105">
        <v>139.740005</v>
      </c>
      <c r="E465" s="105">
        <v>11.66</v>
      </c>
      <c r="F465" s="105">
        <v>1.61</v>
      </c>
      <c r="G465" s="105">
        <v>16.200001</v>
      </c>
      <c r="H465">
        <v>12.26</v>
      </c>
      <c r="I465">
        <v>457.46978799999999</v>
      </c>
      <c r="J465">
        <v>355.80783100000002</v>
      </c>
      <c r="K465">
        <v>219.270004</v>
      </c>
      <c r="L465">
        <v>321.27191199999999</v>
      </c>
      <c r="M465">
        <v>27.081627000000001</v>
      </c>
      <c r="P465" s="71">
        <v>45236</v>
      </c>
      <c r="Q465">
        <f t="shared" si="78"/>
        <v>3.0048343838887611E-3</v>
      </c>
      <c r="R465">
        <f t="shared" si="78"/>
        <v>1.4605200438876953E-2</v>
      </c>
      <c r="S465">
        <f t="shared" si="79"/>
        <v>8.2251006540359668E-3</v>
      </c>
      <c r="T465">
        <f t="shared" si="80"/>
        <v>-2.6711185308848102E-2</v>
      </c>
      <c r="U465">
        <f t="shared" si="81"/>
        <v>-6.3953488372092956E-2</v>
      </c>
      <c r="V465">
        <f t="shared" si="82"/>
        <v>-3.4564956223780814E-2</v>
      </c>
      <c r="W465">
        <f t="shared" si="83"/>
        <v>-2.310756972111561E-2</v>
      </c>
      <c r="X465">
        <f t="shared" si="84"/>
        <v>1.6576021133164653E-2</v>
      </c>
      <c r="Y465">
        <f t="shared" si="85"/>
        <v>1.0572557472904835E-2</v>
      </c>
      <c r="Z465">
        <f t="shared" si="86"/>
        <v>-3.1369475270110816E-3</v>
      </c>
      <c r="AA465">
        <f t="shared" si="87"/>
        <v>-1.1323985850695509E-2</v>
      </c>
      <c r="AB465">
        <f t="shared" si="88"/>
        <v>-3.2822725300522865E-3</v>
      </c>
    </row>
    <row r="466" spans="1:28">
      <c r="A466" s="71">
        <v>45237</v>
      </c>
      <c r="B466">
        <v>13639.860352</v>
      </c>
      <c r="C466" s="105">
        <v>181.58078</v>
      </c>
      <c r="D466" s="105">
        <v>142.71000699999999</v>
      </c>
      <c r="E466" s="105">
        <v>11.75</v>
      </c>
      <c r="F466" s="105">
        <v>1.66</v>
      </c>
      <c r="G466" s="105">
        <v>16.799999</v>
      </c>
      <c r="H466">
        <v>12.56</v>
      </c>
      <c r="I466">
        <v>459.50958300000002</v>
      </c>
      <c r="J466">
        <v>359.79974399999998</v>
      </c>
      <c r="K466">
        <v>222.179993</v>
      </c>
      <c r="L466">
        <v>321.31158399999998</v>
      </c>
      <c r="M466">
        <v>27.081627000000001</v>
      </c>
      <c r="P466" s="71">
        <v>45237</v>
      </c>
      <c r="Q466">
        <f t="shared" si="78"/>
        <v>8.956435163150268E-3</v>
      </c>
      <c r="R466">
        <f t="shared" si="78"/>
        <v>1.4450715175743143E-2</v>
      </c>
      <c r="S466">
        <f t="shared" si="79"/>
        <v>2.1253770529062126E-2</v>
      </c>
      <c r="T466">
        <f t="shared" si="80"/>
        <v>7.7186963979416689E-3</v>
      </c>
      <c r="U466">
        <f t="shared" si="81"/>
        <v>3.1055900621117901E-2</v>
      </c>
      <c r="V466">
        <f t="shared" si="82"/>
        <v>3.7036911294017781E-2</v>
      </c>
      <c r="W466">
        <f t="shared" si="83"/>
        <v>2.4469820554649323E-2</v>
      </c>
      <c r="X466">
        <f t="shared" si="84"/>
        <v>4.4588627566374429E-3</v>
      </c>
      <c r="Y466">
        <f t="shared" si="85"/>
        <v>1.121929494575951E-2</v>
      </c>
      <c r="Z466">
        <f t="shared" si="86"/>
        <v>1.3271258936083186E-2</v>
      </c>
      <c r="AA466">
        <f t="shared" si="87"/>
        <v>1.2348418432544435E-4</v>
      </c>
      <c r="AB466">
        <f t="shared" si="88"/>
        <v>0</v>
      </c>
    </row>
    <row r="467" spans="1:28">
      <c r="A467" s="71">
        <v>45238</v>
      </c>
      <c r="B467">
        <v>13650.410156</v>
      </c>
      <c r="C467" s="105">
        <v>182.64936800000001</v>
      </c>
      <c r="D467" s="105">
        <v>142.08000200000001</v>
      </c>
      <c r="E467" s="105">
        <v>12.01</v>
      </c>
      <c r="F467" s="105">
        <v>1.6</v>
      </c>
      <c r="G467" s="105">
        <v>16.329999999999998</v>
      </c>
      <c r="H467">
        <v>12.79</v>
      </c>
      <c r="I467">
        <v>465.69903599999998</v>
      </c>
      <c r="J467">
        <v>362.46432499999997</v>
      </c>
      <c r="K467">
        <v>222.11000100000001</v>
      </c>
      <c r="L467">
        <v>321.91659499999997</v>
      </c>
      <c r="M467">
        <v>26.962717000000001</v>
      </c>
      <c r="P467" s="71">
        <v>45238</v>
      </c>
      <c r="Q467">
        <f t="shared" si="78"/>
        <v>7.7345395977263909E-4</v>
      </c>
      <c r="R467">
        <f t="shared" si="78"/>
        <v>5.8849179962769489E-3</v>
      </c>
      <c r="S467">
        <f t="shared" si="79"/>
        <v>-4.4145818029424026E-3</v>
      </c>
      <c r="T467">
        <f t="shared" si="80"/>
        <v>2.2127659574468068E-2</v>
      </c>
      <c r="U467">
        <f t="shared" si="81"/>
        <v>-3.6144578313252913E-2</v>
      </c>
      <c r="V467">
        <f t="shared" si="82"/>
        <v>-2.7976132617627023E-2</v>
      </c>
      <c r="W467">
        <f t="shared" si="83"/>
        <v>1.8312101910827917E-2</v>
      </c>
      <c r="X467">
        <f t="shared" si="84"/>
        <v>1.3469692970472734E-2</v>
      </c>
      <c r="Y467">
        <f t="shared" si="85"/>
        <v>7.4057334515502003E-3</v>
      </c>
      <c r="Z467">
        <f t="shared" si="86"/>
        <v>-3.1502386445743093E-4</v>
      </c>
      <c r="AA467">
        <f t="shared" si="87"/>
        <v>1.8829417616016933E-3</v>
      </c>
      <c r="AB467">
        <f t="shared" si="88"/>
        <v>-4.3907997108149971E-3</v>
      </c>
    </row>
    <row r="468" spans="1:28">
      <c r="A468" s="71">
        <v>45239</v>
      </c>
      <c r="B468">
        <v>13521.450194999999</v>
      </c>
      <c r="C468" s="105">
        <v>182.16999799999999</v>
      </c>
      <c r="D468" s="105">
        <v>140.60000600000001</v>
      </c>
      <c r="E468" s="105">
        <v>11.75</v>
      </c>
      <c r="F468" s="105">
        <v>1.55</v>
      </c>
      <c r="G468" s="105">
        <v>15.52</v>
      </c>
      <c r="H468">
        <v>12.31</v>
      </c>
      <c r="I468">
        <v>469.45871</v>
      </c>
      <c r="J468">
        <v>359.95941199999999</v>
      </c>
      <c r="K468">
        <v>209.979996</v>
      </c>
      <c r="L468">
        <v>318.16738900000001</v>
      </c>
      <c r="M468">
        <v>26.774445</v>
      </c>
      <c r="P468" s="71">
        <v>45239</v>
      </c>
      <c r="Q468">
        <f t="shared" si="78"/>
        <v>-9.4473323164810906E-3</v>
      </c>
      <c r="R468">
        <f t="shared" si="78"/>
        <v>-2.6245368667249763E-3</v>
      </c>
      <c r="S468">
        <f t="shared" si="79"/>
        <v>-1.0416638366882905E-2</v>
      </c>
      <c r="T468">
        <f t="shared" si="80"/>
        <v>-2.1648626144879252E-2</v>
      </c>
      <c r="U468">
        <f t="shared" si="81"/>
        <v>-3.1250000000000028E-2</v>
      </c>
      <c r="V468">
        <f t="shared" si="82"/>
        <v>-4.9601959583588415E-2</v>
      </c>
      <c r="W468">
        <f t="shared" si="83"/>
        <v>-3.7529319781078867E-2</v>
      </c>
      <c r="X468">
        <f t="shared" si="84"/>
        <v>8.0731839865780149E-3</v>
      </c>
      <c r="Y468">
        <f t="shared" si="85"/>
        <v>-6.9107849441458489E-3</v>
      </c>
      <c r="Z468">
        <f t="shared" si="86"/>
        <v>-5.4612601618060461E-2</v>
      </c>
      <c r="AA468">
        <f t="shared" si="87"/>
        <v>-1.1646513594615894E-2</v>
      </c>
      <c r="AB468">
        <f t="shared" si="88"/>
        <v>-6.9826790823788757E-3</v>
      </c>
    </row>
    <row r="469" spans="1:28">
      <c r="A469" s="71">
        <v>45240</v>
      </c>
      <c r="B469">
        <v>13798.110352</v>
      </c>
      <c r="C469" s="105">
        <v>186.39999399999999</v>
      </c>
      <c r="D469" s="105">
        <v>143.55999800000001</v>
      </c>
      <c r="E469" s="105">
        <v>11.8</v>
      </c>
      <c r="F469" s="105">
        <v>1.5</v>
      </c>
      <c r="G469" s="105">
        <v>15.84</v>
      </c>
      <c r="H469">
        <v>12.76</v>
      </c>
      <c r="I469">
        <v>483.307526</v>
      </c>
      <c r="J469">
        <v>368.92123400000003</v>
      </c>
      <c r="K469">
        <v>214.64999399999999</v>
      </c>
      <c r="L469">
        <v>322.85888699999998</v>
      </c>
      <c r="M469">
        <v>27.368991999999999</v>
      </c>
      <c r="P469" s="71">
        <v>45240</v>
      </c>
      <c r="Q469">
        <f t="shared" si="78"/>
        <v>2.0460834674545816E-2</v>
      </c>
      <c r="R469">
        <f t="shared" si="78"/>
        <v>2.3220047463578499E-2</v>
      </c>
      <c r="S469">
        <f t="shared" si="79"/>
        <v>2.1052573781540233E-2</v>
      </c>
      <c r="T469">
        <f t="shared" si="80"/>
        <v>4.255319148936231E-3</v>
      </c>
      <c r="U469">
        <f t="shared" si="81"/>
        <v>-3.2258064516129059E-2</v>
      </c>
      <c r="V469">
        <f t="shared" si="82"/>
        <v>2.0618556701030948E-2</v>
      </c>
      <c r="W469">
        <f t="shared" si="83"/>
        <v>3.6555645816409361E-2</v>
      </c>
      <c r="X469">
        <f t="shared" si="84"/>
        <v>2.9499540012794735E-2</v>
      </c>
      <c r="Y469">
        <f t="shared" si="85"/>
        <v>2.4896756971033281E-2</v>
      </c>
      <c r="Z469">
        <f t="shared" si="86"/>
        <v>2.224020425259934E-2</v>
      </c>
      <c r="AA469">
        <f t="shared" si="87"/>
        <v>1.4745376685980747E-2</v>
      </c>
      <c r="AB469">
        <f t="shared" si="88"/>
        <v>2.2205763742254924E-2</v>
      </c>
    </row>
    <row r="470" spans="1:28">
      <c r="A470" s="71">
        <v>45243</v>
      </c>
      <c r="B470">
        <v>13767.740234000001</v>
      </c>
      <c r="C470" s="105">
        <v>184.800003</v>
      </c>
      <c r="D470" s="105">
        <v>142.58999600000001</v>
      </c>
      <c r="E470" s="105">
        <v>11.78</v>
      </c>
      <c r="F470" s="105">
        <v>1.32</v>
      </c>
      <c r="G470" s="105">
        <v>15.05</v>
      </c>
      <c r="H470">
        <v>12.78</v>
      </c>
      <c r="I470">
        <v>486.15725700000002</v>
      </c>
      <c r="J470">
        <v>365.93725599999999</v>
      </c>
      <c r="K470">
        <v>223.71000699999999</v>
      </c>
      <c r="L470">
        <v>324.24746699999997</v>
      </c>
      <c r="M470">
        <v>27.527538</v>
      </c>
      <c r="P470" s="71">
        <v>45243</v>
      </c>
      <c r="Q470">
        <f t="shared" si="78"/>
        <v>-2.2010345783034591E-3</v>
      </c>
      <c r="R470">
        <f t="shared" si="78"/>
        <v>-8.5836429801601204E-3</v>
      </c>
      <c r="S470">
        <f t="shared" si="79"/>
        <v>-6.7567707823456072E-3</v>
      </c>
      <c r="T470">
        <f t="shared" si="80"/>
        <v>-1.6949152542374024E-3</v>
      </c>
      <c r="U470">
        <f t="shared" si="81"/>
        <v>-0.11999999999999995</v>
      </c>
      <c r="V470">
        <f t="shared" si="82"/>
        <v>-4.987373737373732E-2</v>
      </c>
      <c r="W470">
        <f t="shared" si="83"/>
        <v>1.5673981191222236E-3</v>
      </c>
      <c r="X470">
        <f t="shared" si="84"/>
        <v>5.8963100028366199E-3</v>
      </c>
      <c r="Y470">
        <f t="shared" si="85"/>
        <v>-8.0883877776469649E-3</v>
      </c>
      <c r="Z470">
        <f t="shared" si="86"/>
        <v>4.220830772536615E-2</v>
      </c>
      <c r="AA470">
        <f t="shared" si="87"/>
        <v>4.3008882701128515E-3</v>
      </c>
      <c r="AB470">
        <f t="shared" si="88"/>
        <v>5.7929060741440967E-3</v>
      </c>
    </row>
    <row r="471" spans="1:28">
      <c r="A471" s="71">
        <v>45244</v>
      </c>
      <c r="B471">
        <v>14094.379883</v>
      </c>
      <c r="C471" s="105">
        <v>187.44000199999999</v>
      </c>
      <c r="D471" s="105">
        <v>145.800003</v>
      </c>
      <c r="E471" s="105">
        <v>12.25</v>
      </c>
      <c r="F471" s="105">
        <v>1.51</v>
      </c>
      <c r="G471" s="105">
        <v>16.870000999999998</v>
      </c>
      <c r="H471">
        <v>13.89</v>
      </c>
      <c r="I471">
        <v>496.51632699999999</v>
      </c>
      <c r="J471">
        <v>369.51998900000001</v>
      </c>
      <c r="K471">
        <v>237.41000399999999</v>
      </c>
      <c r="L471">
        <v>335.96127300000001</v>
      </c>
      <c r="M471">
        <v>28.022995000000002</v>
      </c>
      <c r="P471" s="71">
        <v>45244</v>
      </c>
      <c r="Q471">
        <f t="shared" si="78"/>
        <v>2.372500086785112E-2</v>
      </c>
      <c r="R471">
        <f t="shared" si="78"/>
        <v>1.4285708642547959E-2</v>
      </c>
      <c r="S471">
        <f t="shared" si="79"/>
        <v>2.2512147345876844E-2</v>
      </c>
      <c r="T471">
        <f t="shared" si="80"/>
        <v>3.989813242784386E-2</v>
      </c>
      <c r="U471">
        <f t="shared" si="81"/>
        <v>0.14393939393939389</v>
      </c>
      <c r="V471">
        <f t="shared" si="82"/>
        <v>0.12093029900332211</v>
      </c>
      <c r="W471">
        <f t="shared" si="83"/>
        <v>8.6854460093896815E-2</v>
      </c>
      <c r="X471">
        <f t="shared" si="84"/>
        <v>2.1308064110621666E-2</v>
      </c>
      <c r="Y471">
        <f t="shared" si="85"/>
        <v>9.7905663915237393E-3</v>
      </c>
      <c r="Z471">
        <f t="shared" si="86"/>
        <v>6.1239982885521953E-2</v>
      </c>
      <c r="AA471">
        <f t="shared" si="87"/>
        <v>3.6126129552771599E-2</v>
      </c>
      <c r="AB471">
        <f t="shared" si="88"/>
        <v>1.7998594716316506E-2</v>
      </c>
    </row>
    <row r="472" spans="1:28">
      <c r="A472" s="71">
        <v>45245</v>
      </c>
      <c r="B472">
        <v>14103.839844</v>
      </c>
      <c r="C472" s="105">
        <v>188.009995</v>
      </c>
      <c r="D472" s="105">
        <v>143.199997</v>
      </c>
      <c r="E472" s="105">
        <v>12.42</v>
      </c>
      <c r="F472" s="105">
        <v>1.82</v>
      </c>
      <c r="G472" s="105">
        <v>17.149999999999999</v>
      </c>
      <c r="H472">
        <v>14.57</v>
      </c>
      <c r="I472">
        <v>488.83703600000001</v>
      </c>
      <c r="J472">
        <v>369.67001299999998</v>
      </c>
      <c r="K472">
        <v>242.83999600000001</v>
      </c>
      <c r="L472">
        <v>334.85040300000003</v>
      </c>
      <c r="M472">
        <v>28.211265999999998</v>
      </c>
      <c r="P472" s="71">
        <v>45245</v>
      </c>
      <c r="Q472">
        <f t="shared" si="78"/>
        <v>6.7118674808890673E-4</v>
      </c>
      <c r="R472">
        <f t="shared" si="78"/>
        <v>3.0409357336648496E-3</v>
      </c>
      <c r="S472">
        <f t="shared" si="79"/>
        <v>-1.7832688247612777E-2</v>
      </c>
      <c r="T472">
        <f t="shared" si="80"/>
        <v>1.3877551020408158E-2</v>
      </c>
      <c r="U472">
        <f t="shared" si="81"/>
        <v>0.20529801324503313</v>
      </c>
      <c r="V472">
        <f t="shared" si="82"/>
        <v>1.6597450112777121E-2</v>
      </c>
      <c r="W472">
        <f t="shared" si="83"/>
        <v>4.8956083513318913E-2</v>
      </c>
      <c r="X472">
        <f t="shared" si="84"/>
        <v>-1.5466341351550315E-2</v>
      </c>
      <c r="Y472">
        <f t="shared" si="85"/>
        <v>4.0599698112670575E-4</v>
      </c>
      <c r="Z472">
        <f t="shared" si="86"/>
        <v>2.2871791030339341E-2</v>
      </c>
      <c r="AA472">
        <f t="shared" si="87"/>
        <v>-3.3065418227534132E-3</v>
      </c>
      <c r="AB472">
        <f t="shared" si="88"/>
        <v>6.7184467613114422E-3</v>
      </c>
    </row>
    <row r="473" spans="1:28">
      <c r="A473" s="71">
        <v>45246</v>
      </c>
      <c r="B473">
        <v>14113.669921999999</v>
      </c>
      <c r="C473" s="105">
        <v>189.71000699999999</v>
      </c>
      <c r="D473" s="105">
        <v>142.83000200000001</v>
      </c>
      <c r="E473" s="105">
        <v>12.19</v>
      </c>
      <c r="F473" s="105">
        <v>1.73</v>
      </c>
      <c r="G473" s="105">
        <v>15.88</v>
      </c>
      <c r="H473">
        <v>14.81</v>
      </c>
      <c r="I473">
        <v>494.75650000000002</v>
      </c>
      <c r="J473">
        <v>376.17001299999998</v>
      </c>
      <c r="K473">
        <v>233.58999600000001</v>
      </c>
      <c r="L473">
        <v>333.92797899999999</v>
      </c>
      <c r="M473">
        <v>27.953628999999999</v>
      </c>
      <c r="P473" s="71">
        <v>45246</v>
      </c>
      <c r="Q473">
        <f t="shared" si="78"/>
        <v>6.9697884467831081E-4</v>
      </c>
      <c r="R473">
        <f t="shared" si="78"/>
        <v>9.0421362970622213E-3</v>
      </c>
      <c r="S473">
        <f t="shared" si="79"/>
        <v>-2.5837640206095029E-3</v>
      </c>
      <c r="T473">
        <f t="shared" si="80"/>
        <v>-1.8518518518518552E-2</v>
      </c>
      <c r="U473">
        <f t="shared" si="81"/>
        <v>-4.945054945054949E-2</v>
      </c>
      <c r="V473">
        <f t="shared" si="82"/>
        <v>-7.4052478134110658E-2</v>
      </c>
      <c r="W473">
        <f t="shared" si="83"/>
        <v>1.6472203157172287E-2</v>
      </c>
      <c r="X473">
        <f t="shared" si="84"/>
        <v>1.2109278888598786E-2</v>
      </c>
      <c r="Y473">
        <f t="shared" si="85"/>
        <v>1.7583249307267994E-2</v>
      </c>
      <c r="Z473">
        <f t="shared" si="86"/>
        <v>-3.8090924692652357E-2</v>
      </c>
      <c r="AA473">
        <f t="shared" si="87"/>
        <v>-2.7547346269732125E-3</v>
      </c>
      <c r="AB473">
        <f t="shared" si="88"/>
        <v>-9.1324153974514655E-3</v>
      </c>
    </row>
    <row r="474" spans="1:28">
      <c r="A474" s="71">
        <v>45247</v>
      </c>
      <c r="B474">
        <v>14125.480469</v>
      </c>
      <c r="C474" s="105">
        <v>189.69000199999999</v>
      </c>
      <c r="D474" s="105">
        <v>145.179993</v>
      </c>
      <c r="E474" s="105">
        <v>12.29</v>
      </c>
      <c r="F474" s="105">
        <v>1.66</v>
      </c>
      <c r="G474" s="105">
        <v>16.219999000000001</v>
      </c>
      <c r="H474">
        <v>14.79</v>
      </c>
      <c r="I474">
        <v>492.93667599999998</v>
      </c>
      <c r="J474">
        <v>369.85000600000001</v>
      </c>
      <c r="K474">
        <v>234.300003</v>
      </c>
      <c r="L474">
        <v>336.42746</v>
      </c>
      <c r="M474">
        <v>28.052720999999998</v>
      </c>
      <c r="P474" s="71">
        <v>45247</v>
      </c>
      <c r="Q474">
        <f t="shared" si="78"/>
        <v>8.3681615520786673E-4</v>
      </c>
      <c r="R474">
        <f t="shared" si="78"/>
        <v>-1.0545042044090804E-4</v>
      </c>
      <c r="S474">
        <f t="shared" si="79"/>
        <v>1.6453062851598844E-2</v>
      </c>
      <c r="T474">
        <f t="shared" si="80"/>
        <v>8.2034454470877472E-3</v>
      </c>
      <c r="U474">
        <f t="shared" si="81"/>
        <v>-4.0462427745664775E-2</v>
      </c>
      <c r="V474">
        <f t="shared" si="82"/>
        <v>2.1410516372796007E-2</v>
      </c>
      <c r="W474">
        <f t="shared" si="83"/>
        <v>-1.3504388926401992E-3</v>
      </c>
      <c r="X474">
        <f t="shared" si="84"/>
        <v>-3.6782215089645907E-3</v>
      </c>
      <c r="Y474">
        <f t="shared" si="85"/>
        <v>-1.6800932508142206E-2</v>
      </c>
      <c r="Z474">
        <f t="shared" si="86"/>
        <v>3.0395436968969776E-3</v>
      </c>
      <c r="AA474">
        <f t="shared" si="87"/>
        <v>7.4850900708742438E-3</v>
      </c>
      <c r="AB474">
        <f t="shared" si="88"/>
        <v>3.5448706856629902E-3</v>
      </c>
    </row>
    <row r="475" spans="1:28">
      <c r="A475" s="71">
        <v>45250</v>
      </c>
      <c r="B475">
        <v>14284.530273</v>
      </c>
      <c r="C475" s="105">
        <v>191.449997</v>
      </c>
      <c r="D475" s="105">
        <v>146.13000500000001</v>
      </c>
      <c r="E475" s="105">
        <v>12.4</v>
      </c>
      <c r="F475" s="105">
        <v>1.79</v>
      </c>
      <c r="G475" s="105">
        <v>16.370000999999998</v>
      </c>
      <c r="H475">
        <v>14.57</v>
      </c>
      <c r="I475">
        <v>504.04568499999999</v>
      </c>
      <c r="J475">
        <v>377.44000199999999</v>
      </c>
      <c r="K475">
        <v>235.60000600000001</v>
      </c>
      <c r="L475">
        <v>336.68533300000001</v>
      </c>
      <c r="M475">
        <v>27.735627999999998</v>
      </c>
      <c r="P475" s="71">
        <v>45250</v>
      </c>
      <c r="Q475">
        <f t="shared" si="78"/>
        <v>1.125978010794418E-2</v>
      </c>
      <c r="R475">
        <f t="shared" si="78"/>
        <v>9.278269710809554E-3</v>
      </c>
      <c r="S475">
        <f t="shared" si="79"/>
        <v>6.5436840184998164E-3</v>
      </c>
      <c r="T475">
        <f t="shared" si="80"/>
        <v>8.9503661513426532E-3</v>
      </c>
      <c r="U475">
        <f t="shared" si="81"/>
        <v>7.8313253012048265E-2</v>
      </c>
      <c r="V475">
        <f t="shared" si="82"/>
        <v>9.2479660448805869E-3</v>
      </c>
      <c r="W475">
        <f t="shared" si="83"/>
        <v>-1.4874915483434677E-2</v>
      </c>
      <c r="X475">
        <f t="shared" si="84"/>
        <v>2.2536381529054687E-2</v>
      </c>
      <c r="Y475">
        <f t="shared" si="85"/>
        <v>2.0521822027495074E-2</v>
      </c>
      <c r="Z475">
        <f t="shared" si="86"/>
        <v>5.5484549012148488E-3</v>
      </c>
      <c r="AA475">
        <f t="shared" si="87"/>
        <v>7.6650401842946411E-4</v>
      </c>
      <c r="AB475">
        <f t="shared" si="88"/>
        <v>-1.1303466783133083E-2</v>
      </c>
    </row>
    <row r="476" spans="1:28">
      <c r="A476" s="71">
        <v>45251</v>
      </c>
      <c r="B476">
        <v>14199.980469</v>
      </c>
      <c r="C476" s="105">
        <v>190.63999899999999</v>
      </c>
      <c r="D476" s="105">
        <v>143.89999399999999</v>
      </c>
      <c r="E476" s="105">
        <v>12.13</v>
      </c>
      <c r="F476" s="105">
        <v>1.69</v>
      </c>
      <c r="G476" s="105">
        <v>16.129999000000002</v>
      </c>
      <c r="H476">
        <v>14.2</v>
      </c>
      <c r="I476">
        <v>499.39608800000002</v>
      </c>
      <c r="J476">
        <v>373.07000699999998</v>
      </c>
      <c r="K476">
        <v>241.199997</v>
      </c>
      <c r="L476">
        <v>332.24182100000002</v>
      </c>
      <c r="M476">
        <v>27.616720000000001</v>
      </c>
      <c r="P476" s="71">
        <v>45251</v>
      </c>
      <c r="Q476">
        <f t="shared" si="78"/>
        <v>-5.9189768500692384E-3</v>
      </c>
      <c r="R476">
        <f t="shared" si="78"/>
        <v>-4.2308592984726312E-3</v>
      </c>
      <c r="S476">
        <f t="shared" si="79"/>
        <v>-1.5260459342350798E-2</v>
      </c>
      <c r="T476">
        <f t="shared" si="80"/>
        <v>-2.1774193548387062E-2</v>
      </c>
      <c r="U476">
        <f t="shared" si="81"/>
        <v>-5.5865921787709542E-2</v>
      </c>
      <c r="V476">
        <f t="shared" si="82"/>
        <v>-1.4661086459310354E-2</v>
      </c>
      <c r="W476">
        <f t="shared" si="83"/>
        <v>-2.5394646533973986E-2</v>
      </c>
      <c r="X476">
        <f t="shared" si="84"/>
        <v>-9.2245547147179162E-3</v>
      </c>
      <c r="Y476">
        <f t="shared" si="85"/>
        <v>-1.1577985843694483E-2</v>
      </c>
      <c r="Z476">
        <f t="shared" si="86"/>
        <v>2.3769061364115537E-2</v>
      </c>
      <c r="AA476">
        <f t="shared" si="87"/>
        <v>-1.3197818747869241E-2</v>
      </c>
      <c r="AB476">
        <f t="shared" si="88"/>
        <v>-4.2871933528960508E-3</v>
      </c>
    </row>
    <row r="477" spans="1:28">
      <c r="A477" s="71">
        <v>45252</v>
      </c>
      <c r="B477">
        <v>14265.860352</v>
      </c>
      <c r="C477" s="105">
        <v>191.30999800000001</v>
      </c>
      <c r="D477" s="105">
        <v>146.71000699999999</v>
      </c>
      <c r="E477" s="105">
        <v>12.31</v>
      </c>
      <c r="F477" s="105">
        <v>1.72</v>
      </c>
      <c r="G477" s="105">
        <v>15.78</v>
      </c>
      <c r="H477">
        <v>14.47</v>
      </c>
      <c r="I477">
        <v>487.117188</v>
      </c>
      <c r="J477">
        <v>377.85000600000001</v>
      </c>
      <c r="K477">
        <v>234.21000699999999</v>
      </c>
      <c r="L477">
        <v>335.88192700000002</v>
      </c>
      <c r="M477">
        <v>28.399539999999998</v>
      </c>
      <c r="P477" s="71">
        <v>45252</v>
      </c>
      <c r="Q477">
        <f t="shared" si="78"/>
        <v>4.639434761464784E-3</v>
      </c>
      <c r="R477">
        <f t="shared" si="78"/>
        <v>3.5144723222539382E-3</v>
      </c>
      <c r="S477">
        <f t="shared" si="79"/>
        <v>1.952754077251732E-2</v>
      </c>
      <c r="T477">
        <f t="shared" si="80"/>
        <v>1.4839241549876316E-2</v>
      </c>
      <c r="U477">
        <f t="shared" si="81"/>
        <v>1.7751479289940846E-2</v>
      </c>
      <c r="V477">
        <f t="shared" si="82"/>
        <v>-2.1698637427070028E-2</v>
      </c>
      <c r="W477">
        <f t="shared" si="83"/>
        <v>1.901408450704235E-2</v>
      </c>
      <c r="X477">
        <f t="shared" si="84"/>
        <v>-2.4587497369422767E-2</v>
      </c>
      <c r="Y477">
        <f t="shared" si="85"/>
        <v>1.2812605972905327E-2</v>
      </c>
      <c r="Z477">
        <f t="shared" si="86"/>
        <v>-2.8980058403566256E-2</v>
      </c>
      <c r="AA477">
        <f t="shared" si="87"/>
        <v>1.095619446415207E-2</v>
      </c>
      <c r="AB477">
        <f t="shared" si="88"/>
        <v>2.8345871631388426E-2</v>
      </c>
    </row>
    <row r="478" spans="1:28">
      <c r="A478" s="71">
        <v>45254</v>
      </c>
      <c r="B478">
        <v>14250.849609000001</v>
      </c>
      <c r="C478" s="105">
        <v>189.970001</v>
      </c>
      <c r="D478" s="105">
        <v>146.740005</v>
      </c>
      <c r="E478" s="105">
        <v>12.31</v>
      </c>
      <c r="F478" s="105">
        <v>1.74</v>
      </c>
      <c r="G478" s="105">
        <v>15.88</v>
      </c>
      <c r="H478">
        <v>14.41</v>
      </c>
      <c r="I478">
        <v>477.71801799999997</v>
      </c>
      <c r="J478">
        <v>377.42999300000002</v>
      </c>
      <c r="K478">
        <v>235.449997</v>
      </c>
      <c r="L478">
        <v>336.38775600000002</v>
      </c>
      <c r="M478">
        <v>28.379721</v>
      </c>
      <c r="P478" s="71">
        <v>45254</v>
      </c>
      <c r="Q478">
        <f t="shared" si="78"/>
        <v>-1.0522143515791869E-3</v>
      </c>
      <c r="R478">
        <f t="shared" si="78"/>
        <v>-7.0043229000504772E-3</v>
      </c>
      <c r="S478">
        <f t="shared" si="79"/>
        <v>2.044713964195107E-4</v>
      </c>
      <c r="T478">
        <f t="shared" si="80"/>
        <v>0</v>
      </c>
      <c r="U478">
        <f t="shared" si="81"/>
        <v>1.1627906976744196E-2</v>
      </c>
      <c r="V478">
        <f t="shared" si="82"/>
        <v>6.3371356147022447E-3</v>
      </c>
      <c r="W478">
        <f t="shared" si="83"/>
        <v>-4.146510020732584E-3</v>
      </c>
      <c r="X478">
        <f t="shared" si="84"/>
        <v>-1.9295500613704532E-2</v>
      </c>
      <c r="Y478">
        <f t="shared" si="85"/>
        <v>-1.1115865907912227E-3</v>
      </c>
      <c r="Z478">
        <f t="shared" si="86"/>
        <v>5.294351065025185E-3</v>
      </c>
      <c r="AA478">
        <f t="shared" si="87"/>
        <v>1.5059726628280467E-3</v>
      </c>
      <c r="AB478">
        <f t="shared" si="88"/>
        <v>-6.9786341609752325E-4</v>
      </c>
    </row>
    <row r="479" spans="1:28">
      <c r="A479" s="71">
        <v>45257</v>
      </c>
      <c r="B479">
        <v>14241.019531</v>
      </c>
      <c r="C479" s="105">
        <v>189.78999300000001</v>
      </c>
      <c r="D479" s="105">
        <v>147.729996</v>
      </c>
      <c r="E479" s="105">
        <v>12.18</v>
      </c>
      <c r="F479" s="105">
        <v>1.71</v>
      </c>
      <c r="G479" s="105">
        <v>16.379999000000002</v>
      </c>
      <c r="H479">
        <v>14.62</v>
      </c>
      <c r="I479">
        <v>482.37759399999999</v>
      </c>
      <c r="J479">
        <v>378.60998499999999</v>
      </c>
      <c r="K479">
        <v>236.08000200000001</v>
      </c>
      <c r="L479">
        <v>334.95950299999998</v>
      </c>
      <c r="M479">
        <v>28.260812999999999</v>
      </c>
      <c r="P479" s="71">
        <v>45257</v>
      </c>
      <c r="Q479">
        <f t="shared" si="78"/>
        <v>-6.8978890871129305E-4</v>
      </c>
      <c r="R479">
        <f t="shared" si="78"/>
        <v>-9.4756013608688998E-4</v>
      </c>
      <c r="S479">
        <f t="shared" si="79"/>
        <v>6.7465651238052191E-3</v>
      </c>
      <c r="T479">
        <f t="shared" si="80"/>
        <v>-1.056051990251834E-2</v>
      </c>
      <c r="U479">
        <f t="shared" si="81"/>
        <v>-1.7241379310344845E-2</v>
      </c>
      <c r="V479">
        <f t="shared" si="82"/>
        <v>3.148608312342574E-2</v>
      </c>
      <c r="W479">
        <f t="shared" si="83"/>
        <v>1.4573213046495425E-2</v>
      </c>
      <c r="X479">
        <f t="shared" si="84"/>
        <v>9.7538209245438511E-3</v>
      </c>
      <c r="Y479">
        <f t="shared" si="85"/>
        <v>3.1263864077701164E-3</v>
      </c>
      <c r="Z479">
        <f t="shared" si="86"/>
        <v>2.6757486006678999E-3</v>
      </c>
      <c r="AA479">
        <f t="shared" si="87"/>
        <v>-4.2458531100639718E-3</v>
      </c>
      <c r="AB479">
        <f t="shared" si="88"/>
        <v>-4.189893198738674E-3</v>
      </c>
    </row>
    <row r="480" spans="1:28">
      <c r="A480" s="71">
        <v>45258</v>
      </c>
      <c r="B480">
        <v>14281.759765999999</v>
      </c>
      <c r="C480" s="105">
        <v>190.39999399999999</v>
      </c>
      <c r="D480" s="105">
        <v>147.029999</v>
      </c>
      <c r="E480" s="105">
        <v>12.17</v>
      </c>
      <c r="F480" s="105">
        <v>2.1</v>
      </c>
      <c r="G480" s="105">
        <v>18.010000000000002</v>
      </c>
      <c r="H480">
        <v>14.63</v>
      </c>
      <c r="I480">
        <v>478.16793799999999</v>
      </c>
      <c r="J480">
        <v>382.70001200000002</v>
      </c>
      <c r="K480">
        <v>246.720001</v>
      </c>
      <c r="L480">
        <v>334.89999399999999</v>
      </c>
      <c r="M480">
        <v>28.379721</v>
      </c>
      <c r="P480" s="71">
        <v>45258</v>
      </c>
      <c r="Q480">
        <f t="shared" si="78"/>
        <v>2.8607667387377379E-3</v>
      </c>
      <c r="R480">
        <f t="shared" si="78"/>
        <v>3.2140841061097602E-3</v>
      </c>
      <c r="S480">
        <f t="shared" si="79"/>
        <v>-4.7383538817668156E-3</v>
      </c>
      <c r="T480">
        <f t="shared" si="80"/>
        <v>-8.2101806239735526E-4</v>
      </c>
      <c r="U480">
        <f t="shared" si="81"/>
        <v>0.22807017543859656</v>
      </c>
      <c r="V480">
        <f t="shared" si="82"/>
        <v>9.9511666636853874E-2</v>
      </c>
      <c r="W480">
        <f t="shared" si="83"/>
        <v>6.8399452804388265E-4</v>
      </c>
      <c r="X480">
        <f t="shared" si="84"/>
        <v>-8.726889582686536E-3</v>
      </c>
      <c r="Y480">
        <f t="shared" si="85"/>
        <v>1.0802744676688916E-2</v>
      </c>
      <c r="Z480">
        <f t="shared" si="86"/>
        <v>4.5069463359289484E-2</v>
      </c>
      <c r="AA480">
        <f t="shared" si="87"/>
        <v>-1.7766028271182197E-4</v>
      </c>
      <c r="AB480">
        <f t="shared" si="88"/>
        <v>4.2075222676715325E-3</v>
      </c>
    </row>
    <row r="481" spans="1:28">
      <c r="A481" s="71">
        <v>45259</v>
      </c>
      <c r="B481">
        <v>14258.490234000001</v>
      </c>
      <c r="C481" s="105">
        <v>189.36999499999999</v>
      </c>
      <c r="D481" s="105">
        <v>146.320007</v>
      </c>
      <c r="E481" s="105">
        <v>12.23</v>
      </c>
      <c r="F481" s="105">
        <v>0.97</v>
      </c>
      <c r="G481" s="105">
        <v>18.780000999999999</v>
      </c>
      <c r="H481">
        <v>14.91</v>
      </c>
      <c r="I481">
        <v>481.35766599999999</v>
      </c>
      <c r="J481">
        <v>378.85000600000001</v>
      </c>
      <c r="K481">
        <v>244.13999899999999</v>
      </c>
      <c r="L481">
        <v>340.26001000000002</v>
      </c>
      <c r="M481">
        <v>28.805814999999999</v>
      </c>
      <c r="P481" s="71">
        <v>45259</v>
      </c>
      <c r="Q481">
        <f t="shared" si="78"/>
        <v>-1.6293182619830406E-3</v>
      </c>
      <c r="R481">
        <f t="shared" si="78"/>
        <v>-5.4096587839178381E-3</v>
      </c>
      <c r="S481">
        <f t="shared" si="79"/>
        <v>-4.828892095687219E-3</v>
      </c>
      <c r="T481">
        <f t="shared" si="80"/>
        <v>4.9301561216105582E-3</v>
      </c>
      <c r="U481">
        <f t="shared" si="81"/>
        <v>-0.53809523809523818</v>
      </c>
      <c r="V481">
        <f t="shared" si="82"/>
        <v>4.2754081066074236E-2</v>
      </c>
      <c r="W481">
        <f t="shared" si="83"/>
        <v>1.9138755980861198E-2</v>
      </c>
      <c r="X481">
        <f t="shared" si="84"/>
        <v>6.6707274714851387E-3</v>
      </c>
      <c r="Y481">
        <f t="shared" si="85"/>
        <v>-1.0060114657116884E-2</v>
      </c>
      <c r="Z481">
        <f t="shared" si="86"/>
        <v>-1.0457206507550264E-2</v>
      </c>
      <c r="AA481">
        <f t="shared" si="87"/>
        <v>1.6004825607730616E-2</v>
      </c>
      <c r="AB481">
        <f t="shared" si="88"/>
        <v>1.5014030617143808E-2</v>
      </c>
    </row>
    <row r="482" spans="1:28">
      <c r="A482" s="71">
        <v>45260</v>
      </c>
      <c r="B482">
        <v>14226.219727</v>
      </c>
      <c r="C482" s="105">
        <v>189.949997</v>
      </c>
      <c r="D482" s="105">
        <v>146.08999600000001</v>
      </c>
      <c r="E482" s="105">
        <v>12.43</v>
      </c>
      <c r="F482" s="105">
        <v>1.17</v>
      </c>
      <c r="G482" s="105">
        <v>19.219999000000001</v>
      </c>
      <c r="H482">
        <v>15.06</v>
      </c>
      <c r="I482">
        <v>467.658905</v>
      </c>
      <c r="J482">
        <v>378.91000400000001</v>
      </c>
      <c r="K482">
        <v>240.08000200000001</v>
      </c>
      <c r="L482">
        <v>341.540009</v>
      </c>
      <c r="M482">
        <v>29.073360000000001</v>
      </c>
      <c r="P482" s="71">
        <v>45260</v>
      </c>
      <c r="Q482">
        <f t="shared" si="78"/>
        <v>-2.2632485256433837E-3</v>
      </c>
      <c r="R482">
        <f t="shared" si="78"/>
        <v>3.0627977784971031E-3</v>
      </c>
      <c r="S482">
        <f t="shared" si="79"/>
        <v>-1.5719723140799906E-3</v>
      </c>
      <c r="T482">
        <f t="shared" si="80"/>
        <v>1.6353229762878108E-2</v>
      </c>
      <c r="U482">
        <f t="shared" si="81"/>
        <v>0.20618556701030924</v>
      </c>
      <c r="V482">
        <f t="shared" si="82"/>
        <v>2.3429072234873831E-2</v>
      </c>
      <c r="W482">
        <f t="shared" si="83"/>
        <v>1.0060362173038254E-2</v>
      </c>
      <c r="X482">
        <f t="shared" si="84"/>
        <v>-2.84585911217211E-2</v>
      </c>
      <c r="Y482">
        <f t="shared" si="85"/>
        <v>1.5836874501727559E-4</v>
      </c>
      <c r="Z482">
        <f t="shared" si="86"/>
        <v>-1.6629790352378847E-2</v>
      </c>
      <c r="AA482">
        <f t="shared" si="87"/>
        <v>3.761826139956838E-3</v>
      </c>
      <c r="AB482">
        <f t="shared" si="88"/>
        <v>9.2878816308443954E-3</v>
      </c>
    </row>
    <row r="483" spans="1:28">
      <c r="A483" s="71">
        <v>45261</v>
      </c>
      <c r="B483">
        <v>14305.030273</v>
      </c>
      <c r="C483" s="105">
        <v>191.240005</v>
      </c>
      <c r="D483" s="105">
        <v>147.029999</v>
      </c>
      <c r="E483" s="105">
        <v>13.02</v>
      </c>
      <c r="F483" s="105">
        <v>1.28</v>
      </c>
      <c r="G483" s="105">
        <v>21.459999</v>
      </c>
      <c r="H483">
        <v>15.76</v>
      </c>
      <c r="I483">
        <v>467.60888699999998</v>
      </c>
      <c r="J483">
        <v>374.51001000000002</v>
      </c>
      <c r="K483">
        <v>238.83000200000001</v>
      </c>
      <c r="L483">
        <v>348.42999300000002</v>
      </c>
      <c r="M483">
        <v>29.231907</v>
      </c>
      <c r="P483" s="71">
        <v>45261</v>
      </c>
      <c r="Q483">
        <f t="shared" si="78"/>
        <v>5.539809416160342E-3</v>
      </c>
      <c r="R483">
        <f t="shared" si="78"/>
        <v>6.7913030817262935E-3</v>
      </c>
      <c r="S483">
        <f t="shared" si="79"/>
        <v>6.4344104712001637E-3</v>
      </c>
      <c r="T483">
        <f t="shared" si="80"/>
        <v>4.7465808527755421E-2</v>
      </c>
      <c r="U483">
        <f t="shared" si="81"/>
        <v>9.4017094017094099E-2</v>
      </c>
      <c r="V483">
        <f t="shared" si="82"/>
        <v>0.11654527141234494</v>
      </c>
      <c r="W483">
        <f t="shared" si="83"/>
        <v>4.6480743691899022E-2</v>
      </c>
      <c r="X483">
        <f t="shared" si="84"/>
        <v>-1.0695402025975056E-4</v>
      </c>
      <c r="Y483">
        <f t="shared" si="85"/>
        <v>-1.1612240251117761E-2</v>
      </c>
      <c r="Z483">
        <f t="shared" si="86"/>
        <v>-5.2065977573592321E-3</v>
      </c>
      <c r="AA483">
        <f t="shared" si="87"/>
        <v>2.017328517432939E-2</v>
      </c>
      <c r="AB483">
        <f t="shared" si="88"/>
        <v>5.4533428540766756E-3</v>
      </c>
    </row>
    <row r="484" spans="1:28">
      <c r="A484" s="71">
        <v>45264</v>
      </c>
      <c r="B484">
        <v>14185.490234000001</v>
      </c>
      <c r="C484" s="105">
        <v>189.429993</v>
      </c>
      <c r="D484" s="105">
        <v>144.83999600000001</v>
      </c>
      <c r="E484" s="105">
        <v>13.35</v>
      </c>
      <c r="F484" s="105">
        <v>1.29</v>
      </c>
      <c r="G484" s="105">
        <v>22.690000999999999</v>
      </c>
      <c r="H484">
        <v>16.350000000000001</v>
      </c>
      <c r="I484">
        <v>455.05999800000001</v>
      </c>
      <c r="J484">
        <v>369.14001500000001</v>
      </c>
      <c r="K484">
        <v>235.58000200000001</v>
      </c>
      <c r="L484">
        <v>349.39001500000001</v>
      </c>
      <c r="M484">
        <v>28.776087</v>
      </c>
      <c r="P484" s="71">
        <v>45264</v>
      </c>
      <c r="Q484">
        <f t="shared" si="78"/>
        <v>-8.3565037415981643E-3</v>
      </c>
      <c r="R484">
        <f t="shared" si="78"/>
        <v>-9.4646096667901705E-3</v>
      </c>
      <c r="S484">
        <f t="shared" si="79"/>
        <v>-1.4894939909507788E-2</v>
      </c>
      <c r="T484">
        <f t="shared" si="80"/>
        <v>2.5345622119815673E-2</v>
      </c>
      <c r="U484">
        <f t="shared" si="81"/>
        <v>7.8125000000000069E-3</v>
      </c>
      <c r="V484">
        <f t="shared" si="82"/>
        <v>5.7316032493757288E-2</v>
      </c>
      <c r="W484">
        <f t="shared" si="83"/>
        <v>3.7436548223350359E-2</v>
      </c>
      <c r="X484">
        <f t="shared" si="84"/>
        <v>-2.6836292784144573E-2</v>
      </c>
      <c r="Y484">
        <f t="shared" si="85"/>
        <v>-1.4338722214661277E-2</v>
      </c>
      <c r="Z484">
        <f t="shared" si="86"/>
        <v>-1.3608005580471419E-2</v>
      </c>
      <c r="AA484">
        <f t="shared" si="87"/>
        <v>2.7552794515022729E-3</v>
      </c>
      <c r="AB484">
        <f t="shared" si="88"/>
        <v>-1.5593235159101979E-2</v>
      </c>
    </row>
    <row r="485" spans="1:28">
      <c r="A485" s="71">
        <v>45265</v>
      </c>
      <c r="B485">
        <v>14229.910156</v>
      </c>
      <c r="C485" s="105">
        <v>193.41999799999999</v>
      </c>
      <c r="D485" s="105">
        <v>146.88000500000001</v>
      </c>
      <c r="E485" s="105">
        <v>13.13</v>
      </c>
      <c r="F485" s="105">
        <v>1.18</v>
      </c>
      <c r="G485" s="105">
        <v>22.549999</v>
      </c>
      <c r="H485">
        <v>16.5</v>
      </c>
      <c r="I485">
        <v>465.66000400000001</v>
      </c>
      <c r="J485">
        <v>372.51998900000001</v>
      </c>
      <c r="K485">
        <v>238.720001</v>
      </c>
      <c r="L485">
        <v>341.75</v>
      </c>
      <c r="M485">
        <v>28.597722999999998</v>
      </c>
      <c r="P485" s="71">
        <v>45265</v>
      </c>
      <c r="Q485">
        <f t="shared" si="78"/>
        <v>3.1313631934645997E-3</v>
      </c>
      <c r="R485">
        <f t="shared" si="78"/>
        <v>2.1063216742028792E-2</v>
      </c>
      <c r="S485">
        <f t="shared" si="79"/>
        <v>1.4084569568753631E-2</v>
      </c>
      <c r="T485">
        <f t="shared" si="80"/>
        <v>-1.6479400749063587E-2</v>
      </c>
      <c r="U485">
        <f t="shared" si="81"/>
        <v>-8.5271317829457433E-2</v>
      </c>
      <c r="V485">
        <f t="shared" si="82"/>
        <v>-6.1702068677740064E-3</v>
      </c>
      <c r="W485">
        <f t="shared" si="83"/>
        <v>9.1743119266054166E-3</v>
      </c>
      <c r="X485">
        <f t="shared" si="84"/>
        <v>2.3293644896469252E-2</v>
      </c>
      <c r="Y485">
        <f t="shared" si="85"/>
        <v>9.1563468132816878E-3</v>
      </c>
      <c r="Z485">
        <f t="shared" si="86"/>
        <v>1.3328801143316013E-2</v>
      </c>
      <c r="AA485">
        <f t="shared" si="87"/>
        <v>-2.186672392455178E-2</v>
      </c>
      <c r="AB485">
        <f t="shared" si="88"/>
        <v>-6.1983410044597785E-3</v>
      </c>
    </row>
    <row r="486" spans="1:28">
      <c r="A486" s="71">
        <v>45266</v>
      </c>
      <c r="B486">
        <v>14146.709961</v>
      </c>
      <c r="C486" s="105">
        <v>192.320007</v>
      </c>
      <c r="D486" s="105">
        <v>144.520004</v>
      </c>
      <c r="E486" s="105">
        <v>13.48</v>
      </c>
      <c r="F486" s="105">
        <v>1.2</v>
      </c>
      <c r="G486" s="105">
        <v>22.700001</v>
      </c>
      <c r="H486">
        <v>17.48</v>
      </c>
      <c r="I486">
        <v>455.02999899999998</v>
      </c>
      <c r="J486">
        <v>368.79998799999998</v>
      </c>
      <c r="K486">
        <v>239.36999499999999</v>
      </c>
      <c r="L486">
        <v>341.97000100000002</v>
      </c>
      <c r="M486">
        <v>28.231085</v>
      </c>
      <c r="P486" s="71">
        <v>45266</v>
      </c>
      <c r="Q486">
        <f t="shared" si="78"/>
        <v>-5.8468531486067267E-3</v>
      </c>
      <c r="R486">
        <f t="shared" si="78"/>
        <v>-5.6870593081072658E-3</v>
      </c>
      <c r="S486">
        <f t="shared" si="79"/>
        <v>-1.6067544387678982E-2</v>
      </c>
      <c r="T486">
        <f t="shared" si="80"/>
        <v>2.6656511805026629E-2</v>
      </c>
      <c r="U486">
        <f t="shared" si="81"/>
        <v>1.6949152542372899E-2</v>
      </c>
      <c r="V486">
        <f t="shared" si="82"/>
        <v>6.6519736874489721E-3</v>
      </c>
      <c r="W486">
        <f t="shared" si="83"/>
        <v>5.9393939393939423E-2</v>
      </c>
      <c r="X486">
        <f t="shared" si="84"/>
        <v>-2.2827824826458662E-2</v>
      </c>
      <c r="Y486">
        <f t="shared" si="85"/>
        <v>-9.9860439972256753E-3</v>
      </c>
      <c r="Z486">
        <f t="shared" si="86"/>
        <v>2.7228300824277915E-3</v>
      </c>
      <c r="AA486">
        <f t="shared" si="87"/>
        <v>6.4374835406005783E-4</v>
      </c>
      <c r="AB486">
        <f t="shared" si="88"/>
        <v>-1.2820531201032973E-2</v>
      </c>
    </row>
    <row r="487" spans="1:28">
      <c r="A487" s="71">
        <v>45267</v>
      </c>
      <c r="B487">
        <v>14339.990234000001</v>
      </c>
      <c r="C487" s="105">
        <v>194.270004</v>
      </c>
      <c r="D487" s="105">
        <v>146.88000500000001</v>
      </c>
      <c r="E487" s="105">
        <v>13.91</v>
      </c>
      <c r="F487" s="105">
        <v>1.17</v>
      </c>
      <c r="G487" s="105">
        <v>22.809999000000001</v>
      </c>
      <c r="H487">
        <v>17.93</v>
      </c>
      <c r="I487">
        <v>465.959991</v>
      </c>
      <c r="J487">
        <v>370.95001200000002</v>
      </c>
      <c r="K487">
        <v>242.63999899999999</v>
      </c>
      <c r="L487">
        <v>344.61999500000002</v>
      </c>
      <c r="M487">
        <v>29.142724999999999</v>
      </c>
      <c r="P487" s="71">
        <v>45267</v>
      </c>
      <c r="Q487">
        <f t="shared" si="78"/>
        <v>1.3662559954423335E-2</v>
      </c>
      <c r="R487">
        <f t="shared" si="78"/>
        <v>1.0139335113480918E-2</v>
      </c>
      <c r="S487">
        <f t="shared" si="79"/>
        <v>1.6329926201773502E-2</v>
      </c>
      <c r="T487">
        <f t="shared" si="80"/>
        <v>3.1899109792284844E-2</v>
      </c>
      <c r="U487">
        <f t="shared" si="81"/>
        <v>-2.5000000000000022E-2</v>
      </c>
      <c r="V487">
        <f t="shared" si="82"/>
        <v>4.8457266587786018E-3</v>
      </c>
      <c r="W487">
        <f t="shared" si="83"/>
        <v>2.5743707093821469E-2</v>
      </c>
      <c r="X487">
        <f t="shared" si="84"/>
        <v>2.4020376731249377E-2</v>
      </c>
      <c r="Y487">
        <f t="shared" si="85"/>
        <v>5.8297832699496467E-3</v>
      </c>
      <c r="Z487">
        <f t="shared" si="86"/>
        <v>1.366087675274422E-2</v>
      </c>
      <c r="AA487">
        <f t="shared" si="87"/>
        <v>7.7492001995812269E-3</v>
      </c>
      <c r="AB487">
        <f t="shared" si="88"/>
        <v>3.2292063872146552E-2</v>
      </c>
    </row>
    <row r="488" spans="1:28">
      <c r="A488" s="71">
        <v>45268</v>
      </c>
      <c r="B488">
        <v>14403.969727</v>
      </c>
      <c r="C488" s="105">
        <v>195.71000699999999</v>
      </c>
      <c r="D488" s="105">
        <v>147.41999799999999</v>
      </c>
      <c r="E488" s="105">
        <v>13.76</v>
      </c>
      <c r="F488" s="105">
        <v>1.23</v>
      </c>
      <c r="G488" s="105">
        <v>23.32</v>
      </c>
      <c r="H488">
        <v>18.110001</v>
      </c>
      <c r="I488">
        <v>475.05999800000001</v>
      </c>
      <c r="J488">
        <v>374.23001099999999</v>
      </c>
      <c r="K488">
        <v>243.83999600000001</v>
      </c>
      <c r="L488">
        <v>350.82998700000002</v>
      </c>
      <c r="M488">
        <v>29.192267999999999</v>
      </c>
      <c r="P488" s="71">
        <v>45268</v>
      </c>
      <c r="Q488">
        <f t="shared" si="78"/>
        <v>4.4616134290178279E-3</v>
      </c>
      <c r="R488">
        <f t="shared" si="78"/>
        <v>7.4123795251478464E-3</v>
      </c>
      <c r="S488">
        <f t="shared" si="79"/>
        <v>3.6764228051325383E-3</v>
      </c>
      <c r="T488">
        <f t="shared" si="80"/>
        <v>-1.0783608914450061E-2</v>
      </c>
      <c r="U488">
        <f t="shared" si="81"/>
        <v>5.1282051282051329E-2</v>
      </c>
      <c r="V488">
        <f t="shared" si="82"/>
        <v>2.2358659463334436E-2</v>
      </c>
      <c r="W488">
        <f t="shared" si="83"/>
        <v>1.0039096486335792E-2</v>
      </c>
      <c r="X488">
        <f t="shared" si="84"/>
        <v>1.9529588753897983E-2</v>
      </c>
      <c r="Y488">
        <f t="shared" si="85"/>
        <v>8.8421590346247931E-3</v>
      </c>
      <c r="Z488">
        <f t="shared" si="86"/>
        <v>4.9455860737949667E-3</v>
      </c>
      <c r="AA488">
        <f t="shared" si="87"/>
        <v>1.8019824995935015E-2</v>
      </c>
      <c r="AB488">
        <f t="shared" si="88"/>
        <v>1.7000126103512933E-3</v>
      </c>
    </row>
    <row r="489" spans="1:28">
      <c r="A489" s="71">
        <v>45271</v>
      </c>
      <c r="B489">
        <v>14432.490234000001</v>
      </c>
      <c r="C489" s="105">
        <v>193.179993</v>
      </c>
      <c r="D489" s="105">
        <v>145.88999899999999</v>
      </c>
      <c r="E489" s="105">
        <v>13.72</v>
      </c>
      <c r="F489" s="105">
        <v>0.73</v>
      </c>
      <c r="G489" s="105">
        <v>23.27</v>
      </c>
      <c r="H489">
        <v>17.629999000000002</v>
      </c>
      <c r="I489">
        <v>466.26998900000001</v>
      </c>
      <c r="J489">
        <v>371.29998799999998</v>
      </c>
      <c r="K489">
        <v>239.740005</v>
      </c>
      <c r="L489">
        <v>351.76001000000002</v>
      </c>
      <c r="M489">
        <v>30.094000000000001</v>
      </c>
      <c r="P489" s="71">
        <v>45271</v>
      </c>
      <c r="Q489">
        <f t="shared" si="78"/>
        <v>1.9800449140447633E-3</v>
      </c>
      <c r="R489">
        <f t="shared" si="78"/>
        <v>-1.2927361450658955E-2</v>
      </c>
      <c r="S489">
        <f t="shared" si="79"/>
        <v>-1.0378503735972129E-2</v>
      </c>
      <c r="T489">
        <f t="shared" si="80"/>
        <v>-2.9069767441859845E-3</v>
      </c>
      <c r="U489">
        <f t="shared" si="81"/>
        <v>-0.4065040650406504</v>
      </c>
      <c r="V489">
        <f t="shared" si="82"/>
        <v>-2.1440823327616085E-3</v>
      </c>
      <c r="W489">
        <f t="shared" si="83"/>
        <v>-2.650480251215883E-2</v>
      </c>
      <c r="X489">
        <f t="shared" si="84"/>
        <v>-1.8502944969068933E-2</v>
      </c>
      <c r="Y489">
        <f t="shared" si="85"/>
        <v>-7.8294709506876118E-3</v>
      </c>
      <c r="Z489">
        <f t="shared" si="86"/>
        <v>-1.6814267828318109E-2</v>
      </c>
      <c r="AA489">
        <f t="shared" si="87"/>
        <v>2.6509221972522137E-3</v>
      </c>
      <c r="AB489">
        <f t="shared" si="88"/>
        <v>3.0889412223812234E-2</v>
      </c>
    </row>
    <row r="490" spans="1:28">
      <c r="A490" s="71">
        <v>45272</v>
      </c>
      <c r="B490">
        <v>14533.400390999999</v>
      </c>
      <c r="C490" s="105">
        <v>194.71000699999999</v>
      </c>
      <c r="D490" s="105">
        <v>147.479996</v>
      </c>
      <c r="E490" s="105">
        <v>14.04</v>
      </c>
      <c r="F490" s="105">
        <v>0.63</v>
      </c>
      <c r="G490" s="105">
        <v>22.85</v>
      </c>
      <c r="H490">
        <v>17.82</v>
      </c>
      <c r="I490">
        <v>476.57000699999998</v>
      </c>
      <c r="J490">
        <v>374.38000499999998</v>
      </c>
      <c r="K490">
        <v>237.009995</v>
      </c>
      <c r="L490">
        <v>352.60998499999999</v>
      </c>
      <c r="M490">
        <v>30.23</v>
      </c>
      <c r="P490" s="71">
        <v>45272</v>
      </c>
      <c r="Q490">
        <f t="shared" si="78"/>
        <v>6.9918742617455371E-3</v>
      </c>
      <c r="R490">
        <f t="shared" si="78"/>
        <v>7.920147300139898E-3</v>
      </c>
      <c r="S490">
        <f t="shared" si="79"/>
        <v>1.089860176090625E-2</v>
      </c>
      <c r="T490">
        <f t="shared" si="80"/>
        <v>2.3323615160349743E-2</v>
      </c>
      <c r="U490">
        <f t="shared" si="81"/>
        <v>-0.13698630136986298</v>
      </c>
      <c r="V490">
        <f t="shared" si="82"/>
        <v>-1.8048990116029142E-2</v>
      </c>
      <c r="W490">
        <f t="shared" si="83"/>
        <v>1.0777141847824197E-2</v>
      </c>
      <c r="X490">
        <f t="shared" si="84"/>
        <v>2.2090244371271266E-2</v>
      </c>
      <c r="Y490">
        <f t="shared" si="85"/>
        <v>8.29522515362968E-3</v>
      </c>
      <c r="Z490">
        <f t="shared" si="86"/>
        <v>-1.138737775533121E-2</v>
      </c>
      <c r="AA490">
        <f t="shared" si="87"/>
        <v>2.4163491466809208E-3</v>
      </c>
      <c r="AB490">
        <f t="shared" si="88"/>
        <v>4.5191732571276408E-3</v>
      </c>
    </row>
    <row r="491" spans="1:28">
      <c r="A491" s="71">
        <v>45273</v>
      </c>
      <c r="B491">
        <v>14733.959961</v>
      </c>
      <c r="C491" s="105">
        <v>197.96000699999999</v>
      </c>
      <c r="D491" s="105">
        <v>148.83999600000001</v>
      </c>
      <c r="E491" s="105">
        <v>14.09</v>
      </c>
      <c r="F491" s="105">
        <v>0.74</v>
      </c>
      <c r="G491" s="105">
        <v>24.870000999999998</v>
      </c>
      <c r="H491">
        <v>18.27</v>
      </c>
      <c r="I491">
        <v>480.88000499999998</v>
      </c>
      <c r="J491">
        <v>374.36999500000002</v>
      </c>
      <c r="K491">
        <v>239.28999300000001</v>
      </c>
      <c r="L491">
        <v>362.73001099999999</v>
      </c>
      <c r="M491">
        <v>30.15</v>
      </c>
      <c r="P491" s="71">
        <v>45273</v>
      </c>
      <c r="Q491">
        <f t="shared" si="78"/>
        <v>1.3799906739251499E-2</v>
      </c>
      <c r="R491">
        <f t="shared" si="78"/>
        <v>1.6691489307994325E-2</v>
      </c>
      <c r="S491">
        <f t="shared" si="79"/>
        <v>9.2215896181609171E-3</v>
      </c>
      <c r="T491">
        <f t="shared" si="80"/>
        <v>3.5612535612536121E-3</v>
      </c>
      <c r="U491">
        <f t="shared" si="81"/>
        <v>0.17460317460317459</v>
      </c>
      <c r="V491">
        <f t="shared" si="82"/>
        <v>8.8402669584244947E-2</v>
      </c>
      <c r="W491">
        <f t="shared" si="83"/>
        <v>2.5252525252525214E-2</v>
      </c>
      <c r="X491">
        <f t="shared" si="84"/>
        <v>9.043787768205077E-3</v>
      </c>
      <c r="Y491">
        <f t="shared" si="85"/>
        <v>-2.6737539041289498E-5</v>
      </c>
      <c r="Z491">
        <f t="shared" si="86"/>
        <v>9.619839028307672E-3</v>
      </c>
      <c r="AA491">
        <f t="shared" si="87"/>
        <v>2.8700338704248537E-2</v>
      </c>
      <c r="AB491">
        <f t="shared" si="88"/>
        <v>-2.6463777704267893E-3</v>
      </c>
    </row>
    <row r="492" spans="1:28">
      <c r="A492" s="71">
        <v>45274</v>
      </c>
      <c r="B492">
        <v>14761.559569999999</v>
      </c>
      <c r="C492" s="105">
        <v>198.11000100000001</v>
      </c>
      <c r="D492" s="105">
        <v>147.41999799999999</v>
      </c>
      <c r="E492" s="105">
        <v>14.59</v>
      </c>
      <c r="F492" s="105">
        <v>0.74</v>
      </c>
      <c r="G492" s="105">
        <v>25.059999000000001</v>
      </c>
      <c r="H492">
        <v>18.780000999999999</v>
      </c>
      <c r="I492">
        <v>483.5</v>
      </c>
      <c r="J492">
        <v>365.92999300000002</v>
      </c>
      <c r="K492">
        <v>251.050003</v>
      </c>
      <c r="L492">
        <v>383.47000100000002</v>
      </c>
      <c r="M492">
        <v>30.93</v>
      </c>
      <c r="P492" s="71">
        <v>45274</v>
      </c>
      <c r="Q492">
        <f t="shared" si="78"/>
        <v>1.8731969594768579E-3</v>
      </c>
      <c r="R492">
        <f t="shared" si="78"/>
        <v>7.5769849816190822E-4</v>
      </c>
      <c r="S492">
        <f t="shared" si="79"/>
        <v>-9.5404329357817296E-3</v>
      </c>
      <c r="T492">
        <f t="shared" si="80"/>
        <v>3.5486160397444996E-2</v>
      </c>
      <c r="U492">
        <f t="shared" si="81"/>
        <v>0</v>
      </c>
      <c r="V492">
        <f t="shared" si="82"/>
        <v>7.639645852849093E-3</v>
      </c>
      <c r="W492">
        <f t="shared" si="83"/>
        <v>2.7914668856048114E-2</v>
      </c>
      <c r="X492">
        <f t="shared" si="84"/>
        <v>5.4483342471268216E-3</v>
      </c>
      <c r="Y492">
        <f t="shared" si="85"/>
        <v>-2.2544547139788786E-2</v>
      </c>
      <c r="Z492">
        <f t="shared" si="86"/>
        <v>4.914543166876182E-2</v>
      </c>
      <c r="AA492">
        <f t="shared" si="87"/>
        <v>5.7177485653372183E-2</v>
      </c>
      <c r="AB492">
        <f t="shared" si="88"/>
        <v>2.5870646766169195E-2</v>
      </c>
    </row>
    <row r="493" spans="1:28">
      <c r="A493" s="71">
        <v>45275</v>
      </c>
      <c r="B493">
        <v>14813.919921999999</v>
      </c>
      <c r="C493" s="105">
        <v>197.570007</v>
      </c>
      <c r="D493" s="105">
        <v>149.970001</v>
      </c>
      <c r="E493" s="105">
        <v>14.49</v>
      </c>
      <c r="F493" s="105">
        <v>0.64</v>
      </c>
      <c r="G493" s="105">
        <v>24.49</v>
      </c>
      <c r="H493">
        <v>18.610001</v>
      </c>
      <c r="I493">
        <v>488.89999399999999</v>
      </c>
      <c r="J493">
        <v>370.73001099999999</v>
      </c>
      <c r="K493">
        <v>253.5</v>
      </c>
      <c r="L493">
        <v>380.51001000000002</v>
      </c>
      <c r="M493">
        <v>30.780000999999999</v>
      </c>
      <c r="P493" s="71">
        <v>45275</v>
      </c>
      <c r="Q493">
        <f t="shared" si="78"/>
        <v>3.5470745317731827E-3</v>
      </c>
      <c r="R493">
        <f t="shared" si="78"/>
        <v>-2.7257281170777804E-3</v>
      </c>
      <c r="S493">
        <f t="shared" si="79"/>
        <v>1.729753788220784E-2</v>
      </c>
      <c r="T493">
        <f t="shared" si="80"/>
        <v>-6.8540095956134096E-3</v>
      </c>
      <c r="U493">
        <f t="shared" si="81"/>
        <v>-0.13513513513513511</v>
      </c>
      <c r="V493">
        <f t="shared" si="82"/>
        <v>-2.2745372016974255E-2</v>
      </c>
      <c r="W493">
        <f t="shared" si="83"/>
        <v>-9.0521826915769682E-3</v>
      </c>
      <c r="X493">
        <f t="shared" si="84"/>
        <v>1.1168550155118908E-2</v>
      </c>
      <c r="Y493">
        <f t="shared" si="85"/>
        <v>1.3117312305143475E-2</v>
      </c>
      <c r="Z493">
        <f t="shared" si="86"/>
        <v>9.7590000825452938E-3</v>
      </c>
      <c r="AA493">
        <f t="shared" si="87"/>
        <v>-7.7189636536913932E-3</v>
      </c>
      <c r="AB493">
        <f t="shared" si="88"/>
        <v>-4.8496281926932137E-3</v>
      </c>
    </row>
    <row r="494" spans="1:28">
      <c r="A494" s="71">
        <v>45278</v>
      </c>
      <c r="B494">
        <v>14904.809569999999</v>
      </c>
      <c r="C494" s="105">
        <v>195.88999899999999</v>
      </c>
      <c r="D494" s="105">
        <v>154.070007</v>
      </c>
      <c r="E494" s="105">
        <v>14.24</v>
      </c>
      <c r="F494" s="105">
        <v>0.64</v>
      </c>
      <c r="G494" s="105">
        <v>24.66</v>
      </c>
      <c r="H494">
        <v>18.360001</v>
      </c>
      <c r="I494">
        <v>500.76998900000001</v>
      </c>
      <c r="J494">
        <v>372.64999399999999</v>
      </c>
      <c r="K494">
        <v>252.08000200000001</v>
      </c>
      <c r="L494">
        <v>376.39999399999999</v>
      </c>
      <c r="M494">
        <v>30.26</v>
      </c>
      <c r="P494" s="71">
        <v>45278</v>
      </c>
      <c r="Q494">
        <f t="shared" si="78"/>
        <v>6.135421851782865E-3</v>
      </c>
      <c r="R494">
        <f t="shared" si="78"/>
        <v>-8.5033554713596533E-3</v>
      </c>
      <c r="S494">
        <f t="shared" si="79"/>
        <v>2.7338840919258298E-2</v>
      </c>
      <c r="T494">
        <f t="shared" si="80"/>
        <v>-1.725327812284334E-2</v>
      </c>
      <c r="U494">
        <f t="shared" si="81"/>
        <v>0</v>
      </c>
      <c r="V494">
        <f t="shared" si="82"/>
        <v>6.9416088199265704E-3</v>
      </c>
      <c r="W494">
        <f t="shared" si="83"/>
        <v>-1.3433637107273664E-2</v>
      </c>
      <c r="X494">
        <f t="shared" si="84"/>
        <v>2.4278983730157331E-2</v>
      </c>
      <c r="Y494">
        <f t="shared" si="85"/>
        <v>5.1789252098072038E-3</v>
      </c>
      <c r="Z494">
        <f t="shared" si="86"/>
        <v>-5.6015700197238364E-3</v>
      </c>
      <c r="AA494">
        <f t="shared" si="87"/>
        <v>-1.0801334766462596E-2</v>
      </c>
      <c r="AB494">
        <f t="shared" si="88"/>
        <v>-1.6894119009287785E-2</v>
      </c>
    </row>
    <row r="495" spans="1:28">
      <c r="A495" s="71">
        <v>45279</v>
      </c>
      <c r="B495">
        <v>15003.219727</v>
      </c>
      <c r="C495" s="105">
        <v>196.94000199999999</v>
      </c>
      <c r="D495" s="105">
        <v>153.78999300000001</v>
      </c>
      <c r="E495" s="105">
        <v>14.3</v>
      </c>
      <c r="F495" s="105">
        <v>0.64</v>
      </c>
      <c r="G495" s="105">
        <v>25.549999</v>
      </c>
      <c r="H495">
        <v>18.709999</v>
      </c>
      <c r="I495">
        <v>496.040009</v>
      </c>
      <c r="J495">
        <v>373.26001000000002</v>
      </c>
      <c r="K495">
        <v>257.22000100000002</v>
      </c>
      <c r="L495">
        <v>382.45001200000002</v>
      </c>
      <c r="M495">
        <v>30.280000999999999</v>
      </c>
      <c r="P495" s="71">
        <v>45279</v>
      </c>
      <c r="Q495">
        <f t="shared" si="78"/>
        <v>6.6025772780135064E-3</v>
      </c>
      <c r="R495">
        <f t="shared" si="78"/>
        <v>5.3601664472927172E-3</v>
      </c>
      <c r="S495">
        <f t="shared" si="79"/>
        <v>-1.8174465326012104E-3</v>
      </c>
      <c r="T495">
        <f t="shared" si="80"/>
        <v>4.2134831460674503E-3</v>
      </c>
      <c r="U495">
        <f t="shared" si="81"/>
        <v>0</v>
      </c>
      <c r="V495">
        <f t="shared" si="82"/>
        <v>3.6090794809407932E-2</v>
      </c>
      <c r="W495">
        <f t="shared" si="83"/>
        <v>1.9063070857131183E-2</v>
      </c>
      <c r="X495">
        <f t="shared" si="84"/>
        <v>-9.4454142698236088E-3</v>
      </c>
      <c r="Y495">
        <f t="shared" si="85"/>
        <v>1.6369676903846403E-3</v>
      </c>
      <c r="Z495">
        <f t="shared" si="86"/>
        <v>2.0390348140349575E-2</v>
      </c>
      <c r="AA495">
        <f t="shared" si="87"/>
        <v>1.6073374326355656E-2</v>
      </c>
      <c r="AB495">
        <f t="shared" si="88"/>
        <v>6.609715796429956E-4</v>
      </c>
    </row>
    <row r="496" spans="1:28">
      <c r="A496" s="71">
        <v>45280</v>
      </c>
      <c r="B496">
        <v>14777.940430000001</v>
      </c>
      <c r="C496" s="105">
        <v>194.83000200000001</v>
      </c>
      <c r="D496" s="105">
        <v>152.11999499999999</v>
      </c>
      <c r="E496" s="105">
        <v>13.98</v>
      </c>
      <c r="F496" s="105">
        <v>0.04</v>
      </c>
      <c r="G496" s="105">
        <v>25.049999</v>
      </c>
      <c r="H496">
        <v>18.07</v>
      </c>
      <c r="I496">
        <v>481.10998499999999</v>
      </c>
      <c r="J496">
        <v>370.61999500000002</v>
      </c>
      <c r="K496">
        <v>247.13999899999999</v>
      </c>
      <c r="L496">
        <v>377.51998900000001</v>
      </c>
      <c r="M496">
        <v>29.790001</v>
      </c>
      <c r="P496" s="71">
        <v>45280</v>
      </c>
      <c r="Q496">
        <f t="shared" si="78"/>
        <v>-1.5015396768107276E-2</v>
      </c>
      <c r="R496">
        <f t="shared" si="78"/>
        <v>-1.0713922913436272E-2</v>
      </c>
      <c r="S496">
        <f t="shared" si="79"/>
        <v>-1.0858951011201495E-2</v>
      </c>
      <c r="T496">
        <f t="shared" si="80"/>
        <v>-2.2377622377622395E-2</v>
      </c>
      <c r="U496">
        <f t="shared" si="81"/>
        <v>-0.9375</v>
      </c>
      <c r="V496">
        <f t="shared" si="82"/>
        <v>-1.9569472390194614E-2</v>
      </c>
      <c r="W496">
        <f t="shared" si="83"/>
        <v>-3.4206255168693467E-2</v>
      </c>
      <c r="X496">
        <f t="shared" si="84"/>
        <v>-3.0098427000068866E-2</v>
      </c>
      <c r="Y496">
        <f t="shared" si="85"/>
        <v>-7.0728578719161618E-3</v>
      </c>
      <c r="Z496">
        <f t="shared" si="86"/>
        <v>-3.9188251150034152E-2</v>
      </c>
      <c r="AA496">
        <f t="shared" si="87"/>
        <v>-1.2890633665348154E-2</v>
      </c>
      <c r="AB496">
        <f t="shared" si="88"/>
        <v>-1.6182298012473596E-2</v>
      </c>
    </row>
    <row r="497" spans="1:28">
      <c r="A497" s="71">
        <v>45281</v>
      </c>
      <c r="B497">
        <v>14963.870117</v>
      </c>
      <c r="C497" s="105">
        <v>194.679993</v>
      </c>
      <c r="D497" s="105">
        <v>153.83999600000001</v>
      </c>
      <c r="E497" s="105">
        <v>14.35</v>
      </c>
      <c r="F497" s="105">
        <v>0.04</v>
      </c>
      <c r="G497" s="105">
        <v>27.34</v>
      </c>
      <c r="H497">
        <v>19.190000999999999</v>
      </c>
      <c r="I497">
        <v>489.89999399999999</v>
      </c>
      <c r="J497">
        <v>373.540009</v>
      </c>
      <c r="K497">
        <v>254.5</v>
      </c>
      <c r="L497">
        <v>380.57000699999998</v>
      </c>
      <c r="M497">
        <v>30.139999</v>
      </c>
      <c r="P497" s="71">
        <v>45281</v>
      </c>
      <c r="Q497">
        <f t="shared" si="78"/>
        <v>1.2581569663290342E-2</v>
      </c>
      <c r="R497">
        <f t="shared" si="78"/>
        <v>-7.6994815203056545E-4</v>
      </c>
      <c r="S497">
        <f t="shared" si="79"/>
        <v>1.1306869948293287E-2</v>
      </c>
      <c r="T497">
        <f t="shared" si="80"/>
        <v>2.6466380543633705E-2</v>
      </c>
      <c r="U497">
        <f t="shared" si="81"/>
        <v>0</v>
      </c>
      <c r="V497">
        <f t="shared" si="82"/>
        <v>9.1417209238211949E-2</v>
      </c>
      <c r="W497">
        <f t="shared" si="83"/>
        <v>6.1981239623685583E-2</v>
      </c>
      <c r="X497">
        <f t="shared" si="84"/>
        <v>1.8270269323136159E-2</v>
      </c>
      <c r="Y497">
        <f t="shared" si="85"/>
        <v>7.8787276439307614E-3</v>
      </c>
      <c r="Z497">
        <f t="shared" si="86"/>
        <v>2.9780695273046477E-2</v>
      </c>
      <c r="AA497">
        <f t="shared" si="87"/>
        <v>8.0790900849490276E-3</v>
      </c>
      <c r="AB497">
        <f t="shared" si="88"/>
        <v>1.1748841498863977E-2</v>
      </c>
    </row>
    <row r="498" spans="1:28">
      <c r="A498" s="71">
        <v>45282</v>
      </c>
      <c r="B498">
        <v>14992.969727</v>
      </c>
      <c r="C498" s="105">
        <v>193.60000600000001</v>
      </c>
      <c r="D498" s="105">
        <v>153.41999799999999</v>
      </c>
      <c r="E498" s="105">
        <v>14.31</v>
      </c>
      <c r="F498" s="105">
        <v>0.02</v>
      </c>
      <c r="G498" s="105">
        <v>27.93</v>
      </c>
      <c r="H498">
        <v>18.93</v>
      </c>
      <c r="I498">
        <v>488.29998799999998</v>
      </c>
      <c r="J498">
        <v>374.57998700000002</v>
      </c>
      <c r="K498">
        <v>252.53999300000001</v>
      </c>
      <c r="L498">
        <v>380.64999399999999</v>
      </c>
      <c r="M498">
        <v>30.18</v>
      </c>
      <c r="P498" s="71">
        <v>45282</v>
      </c>
      <c r="Q498">
        <f t="shared" si="78"/>
        <v>1.9446580177771068E-3</v>
      </c>
      <c r="R498">
        <f t="shared" si="78"/>
        <v>-5.5474986584779081E-3</v>
      </c>
      <c r="S498">
        <f t="shared" si="79"/>
        <v>-2.7300962748336324E-3</v>
      </c>
      <c r="T498">
        <f t="shared" si="80"/>
        <v>-2.7874564459929719E-3</v>
      </c>
      <c r="U498">
        <f t="shared" si="81"/>
        <v>-0.5</v>
      </c>
      <c r="V498">
        <f t="shared" si="82"/>
        <v>2.158010241404535E-2</v>
      </c>
      <c r="W498">
        <f t="shared" si="83"/>
        <v>-1.3548774697823051E-2</v>
      </c>
      <c r="X498">
        <f t="shared" si="84"/>
        <v>-3.2659849348763365E-3</v>
      </c>
      <c r="Y498">
        <f t="shared" si="85"/>
        <v>2.7841140840150786E-3</v>
      </c>
      <c r="Z498">
        <f t="shared" si="86"/>
        <v>-7.7014027504911211E-3</v>
      </c>
      <c r="AA498">
        <f t="shared" si="87"/>
        <v>2.1017683613731787E-4</v>
      </c>
      <c r="AB498">
        <f t="shared" si="88"/>
        <v>1.3271732358053553E-3</v>
      </c>
    </row>
    <row r="499" spans="1:28">
      <c r="A499" s="71">
        <v>45286</v>
      </c>
      <c r="B499">
        <v>15074.570313</v>
      </c>
      <c r="C499" s="105">
        <v>193.050003</v>
      </c>
      <c r="D499" s="105">
        <v>153.41000399999999</v>
      </c>
      <c r="E499" s="105">
        <v>14.11</v>
      </c>
      <c r="F499" s="105">
        <v>0.02</v>
      </c>
      <c r="G499" s="105">
        <v>27.809999000000001</v>
      </c>
      <c r="H499">
        <v>18.610001</v>
      </c>
      <c r="I499">
        <v>492.790009</v>
      </c>
      <c r="J499">
        <v>374.66000400000001</v>
      </c>
      <c r="K499">
        <v>256.60998499999999</v>
      </c>
      <c r="L499">
        <v>381.60998499999999</v>
      </c>
      <c r="M499">
        <v>30.41</v>
      </c>
      <c r="P499" s="71">
        <v>45286</v>
      </c>
      <c r="Q499">
        <f t="shared" si="78"/>
        <v>5.4425899262005809E-3</v>
      </c>
      <c r="R499">
        <f t="shared" si="78"/>
        <v>-2.8409244987316982E-3</v>
      </c>
      <c r="S499">
        <f t="shared" si="79"/>
        <v>-6.5141442642999218E-5</v>
      </c>
      <c r="T499">
        <f t="shared" si="80"/>
        <v>-1.3976240391334806E-2</v>
      </c>
      <c r="U499">
        <f t="shared" si="81"/>
        <v>0</v>
      </c>
      <c r="V499">
        <f t="shared" si="82"/>
        <v>-4.2964912280701205E-3</v>
      </c>
      <c r="W499">
        <f t="shared" si="83"/>
        <v>-1.690433174854724E-2</v>
      </c>
      <c r="X499">
        <f t="shared" si="84"/>
        <v>9.1952101379122152E-3</v>
      </c>
      <c r="Y499">
        <f t="shared" si="85"/>
        <v>2.1361792614937007E-4</v>
      </c>
      <c r="Z499">
        <f t="shared" si="86"/>
        <v>1.6116227579051151E-2</v>
      </c>
      <c r="AA499">
        <f t="shared" si="87"/>
        <v>2.5219782349451508E-3</v>
      </c>
      <c r="AB499">
        <f t="shared" si="88"/>
        <v>7.6209410205434203E-3</v>
      </c>
    </row>
    <row r="500" spans="1:28">
      <c r="A500" s="71">
        <v>45287</v>
      </c>
      <c r="B500">
        <v>15099.179688</v>
      </c>
      <c r="C500" s="105">
        <v>193.14999399999999</v>
      </c>
      <c r="D500" s="105">
        <v>153.33999600000001</v>
      </c>
      <c r="E500" s="105">
        <v>13.99</v>
      </c>
      <c r="F500" s="105">
        <v>0.01</v>
      </c>
      <c r="G500" s="105">
        <v>28.52</v>
      </c>
      <c r="H500">
        <v>18.540001</v>
      </c>
      <c r="I500">
        <v>494.17001299999998</v>
      </c>
      <c r="J500">
        <v>374.07000699999998</v>
      </c>
      <c r="K500">
        <v>261.44000199999999</v>
      </c>
      <c r="L500">
        <v>384.48001099999999</v>
      </c>
      <c r="M500">
        <v>30.24</v>
      </c>
      <c r="P500" s="71">
        <v>45287</v>
      </c>
      <c r="Q500">
        <f t="shared" si="78"/>
        <v>1.6325092184403677E-3</v>
      </c>
      <c r="R500">
        <f t="shared" si="78"/>
        <v>5.1795388990482749E-4</v>
      </c>
      <c r="S500">
        <f t="shared" si="79"/>
        <v>-4.5634572827449364E-4</v>
      </c>
      <c r="T500">
        <f t="shared" si="80"/>
        <v>-8.5046066619418308E-3</v>
      </c>
      <c r="U500">
        <f t="shared" si="81"/>
        <v>-0.5</v>
      </c>
      <c r="V500">
        <f t="shared" si="82"/>
        <v>2.5530421630004314E-2</v>
      </c>
      <c r="W500">
        <f t="shared" si="83"/>
        <v>-3.7614183900366413E-3</v>
      </c>
      <c r="X500">
        <f t="shared" si="84"/>
        <v>2.8003895671512798E-3</v>
      </c>
      <c r="Y500">
        <f t="shared" si="85"/>
        <v>-1.5747530926734292E-3</v>
      </c>
      <c r="Z500">
        <f t="shared" si="86"/>
        <v>1.8822404747812126E-2</v>
      </c>
      <c r="AA500">
        <f t="shared" si="87"/>
        <v>7.5208357034997281E-3</v>
      </c>
      <c r="AB500">
        <f t="shared" si="88"/>
        <v>-5.5902663597501385E-3</v>
      </c>
    </row>
    <row r="501" spans="1:28">
      <c r="A501" s="71">
        <v>45288</v>
      </c>
      <c r="B501">
        <v>15095.139648</v>
      </c>
      <c r="C501" s="105">
        <v>193.58000200000001</v>
      </c>
      <c r="D501" s="105">
        <v>153.38000500000001</v>
      </c>
      <c r="E501" s="105">
        <v>13.98</v>
      </c>
      <c r="F501" s="105">
        <v>0.02</v>
      </c>
      <c r="G501" s="105">
        <v>28.469999000000001</v>
      </c>
      <c r="H501">
        <v>18.670000000000002</v>
      </c>
      <c r="I501">
        <v>495.22000100000002</v>
      </c>
      <c r="J501">
        <v>375.27999899999998</v>
      </c>
      <c r="K501">
        <v>253.179993</v>
      </c>
      <c r="L501">
        <v>386.41000400000001</v>
      </c>
      <c r="M501">
        <v>30.18</v>
      </c>
      <c r="P501" s="71">
        <v>45288</v>
      </c>
      <c r="Q501">
        <f t="shared" si="78"/>
        <v>-2.6756685352984208E-4</v>
      </c>
      <c r="R501">
        <f t="shared" si="78"/>
        <v>2.2262905169959002E-3</v>
      </c>
      <c r="S501">
        <f t="shared" si="79"/>
        <v>2.6091692346201533E-4</v>
      </c>
      <c r="T501">
        <f t="shared" si="80"/>
        <v>-7.1479628305931282E-4</v>
      </c>
      <c r="U501">
        <f t="shared" si="81"/>
        <v>1</v>
      </c>
      <c r="V501">
        <f t="shared" si="82"/>
        <v>-1.7531907433379448E-3</v>
      </c>
      <c r="W501">
        <f t="shared" si="83"/>
        <v>7.0118119195355776E-3</v>
      </c>
      <c r="X501">
        <f t="shared" si="84"/>
        <v>2.1247505360064041E-3</v>
      </c>
      <c r="Y501">
        <f t="shared" si="85"/>
        <v>3.2346672477272412E-3</v>
      </c>
      <c r="Z501">
        <f t="shared" si="86"/>
        <v>-3.1594281429052302E-2</v>
      </c>
      <c r="AA501">
        <f t="shared" si="87"/>
        <v>5.0197486079452507E-3</v>
      </c>
      <c r="AB501">
        <f t="shared" si="88"/>
        <v>-1.9841269841269419E-3</v>
      </c>
    </row>
    <row r="502" spans="1:28">
      <c r="A502" s="71">
        <v>45289</v>
      </c>
      <c r="B502">
        <v>15011.349609000001</v>
      </c>
      <c r="C502" s="105">
        <v>192.529999</v>
      </c>
      <c r="D502" s="105">
        <v>151.94000199999999</v>
      </c>
      <c r="E502" s="105">
        <v>13.74</v>
      </c>
      <c r="F502" s="105">
        <v>0.02</v>
      </c>
      <c r="G502" s="105">
        <v>27.690000999999999</v>
      </c>
      <c r="H502">
        <v>18.540001</v>
      </c>
      <c r="I502">
        <v>495.22000100000002</v>
      </c>
      <c r="J502">
        <v>376.040009</v>
      </c>
      <c r="K502">
        <v>248.479996</v>
      </c>
      <c r="L502">
        <v>385.76998900000001</v>
      </c>
      <c r="M502">
        <v>30.09</v>
      </c>
      <c r="P502" s="71">
        <v>45289</v>
      </c>
      <c r="Q502">
        <f t="shared" si="78"/>
        <v>-5.5507958822428724E-3</v>
      </c>
      <c r="R502">
        <f t="shared" si="78"/>
        <v>-5.4241295027985578E-3</v>
      </c>
      <c r="S502">
        <f t="shared" si="79"/>
        <v>-9.3884662476052105E-3</v>
      </c>
      <c r="T502">
        <f t="shared" si="80"/>
        <v>-1.7167381974248941E-2</v>
      </c>
      <c r="U502">
        <f t="shared" si="81"/>
        <v>0</v>
      </c>
      <c r="V502">
        <f t="shared" si="82"/>
        <v>-2.7397190986905288E-2</v>
      </c>
      <c r="W502">
        <f t="shared" si="83"/>
        <v>-6.9629887520086513E-3</v>
      </c>
      <c r="X502">
        <f t="shared" si="84"/>
        <v>0</v>
      </c>
      <c r="Y502">
        <f t="shared" si="85"/>
        <v>2.0251812034353116E-3</v>
      </c>
      <c r="Z502">
        <f t="shared" si="86"/>
        <v>-1.856385626805826E-2</v>
      </c>
      <c r="AA502">
        <f t="shared" si="87"/>
        <v>-1.6563106373405521E-3</v>
      </c>
      <c r="AB502">
        <f t="shared" si="88"/>
        <v>-2.9821073558648063E-3</v>
      </c>
    </row>
    <row r="503" spans="1:28">
      <c r="P503" t="s">
        <v>913</v>
      </c>
      <c r="Q503">
        <f>AVERAGE(Q3:Q502)</f>
        <v>2.5549240657513183E-5</v>
      </c>
      <c r="R503">
        <f>AVERAGE(R3:R502)</f>
        <v>3.0223449883093844E-4</v>
      </c>
      <c r="S503">
        <f t="shared" ref="S503:AB503" si="89">AVERAGE(S3:S502)</f>
        <v>1.2948865546916465E-4</v>
      </c>
      <c r="T503">
        <f t="shared" si="89"/>
        <v>-1.8574237025564065E-4</v>
      </c>
      <c r="U503">
        <f t="shared" si="89"/>
        <v>-6.5731393234059535E-3</v>
      </c>
      <c r="V503">
        <f t="shared" si="89"/>
        <v>-3.5634747996128802E-4</v>
      </c>
      <c r="W503">
        <f t="shared" si="89"/>
        <v>5.5764503693351739E-4</v>
      </c>
      <c r="X503">
        <f t="shared" si="89"/>
        <v>1.6213576500897276E-3</v>
      </c>
      <c r="Y503">
        <f t="shared" si="89"/>
        <v>4.5563368556811085E-4</v>
      </c>
      <c r="Z503">
        <f t="shared" si="89"/>
        <v>-2.300182036568445E-4</v>
      </c>
      <c r="AA503">
        <f t="shared" si="89"/>
        <v>2.0880161568678408E-4</v>
      </c>
      <c r="AB503">
        <f t="shared" si="89"/>
        <v>-9.6640498572394724E-5</v>
      </c>
    </row>
    <row r="504" spans="1:28">
      <c r="P504" t="s">
        <v>909</v>
      </c>
      <c r="Q504">
        <f>_xlfn.STDEV.S(Q3:Q502)</f>
        <v>1.6264908323982596E-2</v>
      </c>
      <c r="R504">
        <f>_xlfn.STDEV.S(R3:R502)</f>
        <v>1.8315882229296528E-2</v>
      </c>
      <c r="S504">
        <f t="shared" ref="S504:Z504" si="90">_xlfn.STDEV.S(S3:S502)</f>
        <v>2.6819404667207995E-2</v>
      </c>
      <c r="T504">
        <f t="shared" si="90"/>
        <v>2.954555333237684E-2</v>
      </c>
      <c r="U504">
        <f t="shared" si="90"/>
        <v>0.10326858040141956</v>
      </c>
      <c r="V504">
        <f t="shared" si="90"/>
        <v>4.905148098448945E-2</v>
      </c>
      <c r="W504">
        <f t="shared" si="90"/>
        <v>4.0934341526514907E-2</v>
      </c>
      <c r="X504">
        <f t="shared" si="90"/>
        <v>3.5657081394947381E-2</v>
      </c>
      <c r="Y504">
        <f t="shared" si="90"/>
        <v>1.9355444029531047E-2</v>
      </c>
      <c r="Z504">
        <f t="shared" si="90"/>
        <v>3.7905407524145951E-2</v>
      </c>
      <c r="AA504">
        <f t="shared" ref="AA504:AB504" si="91">_xlfn.STDEV.S(AA3:AA502)</f>
        <v>1.6940186427798445E-2</v>
      </c>
      <c r="AB504">
        <f t="shared" si="91"/>
        <v>2.1821357400378525E-2</v>
      </c>
    </row>
    <row r="505" spans="1:28">
      <c r="P505" t="s">
        <v>914</v>
      </c>
      <c r="Q505">
        <f>_xlfn.VAR.S(Q3:Q502)</f>
        <v>2.6454724278755835E-4</v>
      </c>
      <c r="R505">
        <f>_xlfn.VAR.S(R3:R502)</f>
        <v>3.3547154183746037E-4</v>
      </c>
      <c r="S505">
        <f t="shared" ref="S505:Z505" si="92">_xlfn.VAR.S(S3:S502)</f>
        <v>7.1928046670345798E-4</v>
      </c>
      <c r="T505">
        <f t="shared" si="92"/>
        <v>8.7293972171632428E-4</v>
      </c>
      <c r="U505">
        <f t="shared" si="92"/>
        <v>1.0664399698124456E-2</v>
      </c>
      <c r="V505">
        <f t="shared" si="92"/>
        <v>2.4060477867717304E-3</v>
      </c>
      <c r="W505">
        <f t="shared" si="92"/>
        <v>1.6756203162093626E-3</v>
      </c>
      <c r="X505">
        <f t="shared" si="92"/>
        <v>1.2714274536059025E-3</v>
      </c>
      <c r="Y505">
        <f t="shared" si="92"/>
        <v>3.7463321358030912E-4</v>
      </c>
      <c r="Z505">
        <f t="shared" si="92"/>
        <v>1.4368199195715803E-3</v>
      </c>
      <c r="AA505">
        <f t="shared" ref="AA505:AB505" si="93">_xlfn.VAR.S(AA3:AA502)</f>
        <v>2.8696991620856663E-4</v>
      </c>
      <c r="AB505">
        <f t="shared" si="93"/>
        <v>4.7617163879505456E-4</v>
      </c>
    </row>
    <row r="506" spans="1:28">
      <c r="P506" t="s">
        <v>910</v>
      </c>
      <c r="Q506">
        <f t="array" ref="Q506">SUM(IF((Q3:Q502-0)&lt;0, (Q3:Q502-0)^2, 0))/COUNT(Q3:Q502-0-1)</f>
        <v>1.334628565080021E-4</v>
      </c>
      <c r="R506">
        <f t="array" ref="R506">SUM(IF((R3:R502-0)&lt;0, (R3:R502-0)^2, 0))/COUNT(R3:R502-0-1)</f>
        <v>1.616357085071338E-4</v>
      </c>
      <c r="S506">
        <f t="array" ref="S506">SUM(IF((S3:S502-0)&lt;0, (S3:S502-0)^2, 0))/COUNT(S3:S502-0-1)</f>
        <v>3.4893193916445912E-4</v>
      </c>
      <c r="T506">
        <f t="array" ref="T506">SUM(IF((T3:T502-0)&lt;0, (T3:T502-0)^2, 0))/COUNT(T3:T502-0-1)</f>
        <v>4.3189539862876E-4</v>
      </c>
      <c r="U506">
        <f t="array" ref="U506">SUM(IF((U3:U502-0)&lt;0, (U3:U502-0)^2, 0))/COUNT(U3:U502-0-1)</f>
        <v>6.0273221493481847E-3</v>
      </c>
      <c r="V506">
        <f t="array" ref="V506">SUM(IF((V3:V502-0)&lt;0, (V3:V502-0)^2, 0))/COUNT(V3:V502-0-1)</f>
        <v>1.058441850503947E-3</v>
      </c>
      <c r="W506">
        <f t="array" ref="W506">SUM(IF((W3:W502-0)&lt;0, (W3:W502-0)^2, 0))/COUNT(W3:W502-0-1)</f>
        <v>8.3461944884352906E-4</v>
      </c>
      <c r="X506">
        <f t="array" ref="X506">SUM(IF((X3:X502-0)&lt;0, (X3:X502-0)^2, 0))/COUNT(X3:X502-0-1)</f>
        <v>5.2189030010142896E-4</v>
      </c>
      <c r="Y506">
        <f t="array" ref="Y506">SUM(IF((Y3:Y502-0)&lt;0, (Y3:Y502-0)^2, 0))/COUNT(Y3:Y502-0-1)</f>
        <v>1.7630590856166078E-4</v>
      </c>
      <c r="Z506">
        <f t="array" ref="Z506">SUM(IF((Z3:Z502-0)&lt;0, (Z3:Z502-0)^2, 0))/COUNT(Z3:Z502-0-1)</f>
        <v>7.5134880751966452E-4</v>
      </c>
      <c r="AA506">
        <f t="array" ref="AA506">SUM(IF((AA3:AA502-0)&lt;0, (AA3:AA502-0)^2, 0))/COUNT(AA3:AA502-0-1)</f>
        <v>1.3971622844567084E-4</v>
      </c>
      <c r="AB506">
        <f t="array" ref="AB506">SUM(IF((AB3:AB502-0)&lt;0, (AB3:AB502-0)^2, 0))/COUNT(AB3:AB502-0-1)</f>
        <v>2.2867391097066109E-4</v>
      </c>
    </row>
    <row r="507" spans="1:28">
      <c r="P507" t="s">
        <v>918</v>
      </c>
      <c r="Q507">
        <f>Q506*2</f>
        <v>2.669257130160042E-4</v>
      </c>
      <c r="R507">
        <f>R506*2</f>
        <v>3.232714170142676E-4</v>
      </c>
      <c r="S507">
        <f t="shared" ref="S507:AB507" si="94">S506*2</f>
        <v>6.9786387832891823E-4</v>
      </c>
      <c r="T507">
        <f t="shared" si="94"/>
        <v>8.6379079725752001E-4</v>
      </c>
      <c r="U507">
        <f t="shared" si="94"/>
        <v>1.2054644298696369E-2</v>
      </c>
      <c r="V507">
        <f t="shared" si="94"/>
        <v>2.1168837010078941E-3</v>
      </c>
      <c r="W507">
        <f t="shared" si="94"/>
        <v>1.6692388976870581E-3</v>
      </c>
      <c r="X507">
        <f t="shared" si="94"/>
        <v>1.0437806002028579E-3</v>
      </c>
      <c r="Y507">
        <f t="shared" si="94"/>
        <v>3.5261181712332155E-4</v>
      </c>
      <c r="Z507">
        <f t="shared" si="94"/>
        <v>1.502697615039329E-3</v>
      </c>
      <c r="AA507">
        <f t="shared" si="94"/>
        <v>2.7943245689134169E-4</v>
      </c>
      <c r="AB507">
        <f t="shared" si="94"/>
        <v>4.5734782194132217E-4</v>
      </c>
    </row>
    <row r="508" spans="1:28">
      <c r="P508" t="s">
        <v>911</v>
      </c>
      <c r="Q508">
        <f>_xlfn.PERCENTILE.INC(Q3:Q502,5%)</f>
        <v>-2.5722518388898424E-2</v>
      </c>
      <c r="R508">
        <f>_xlfn.PERCENTILE.INC(R3:R502,5%)</f>
        <v>-3.0060808668272248E-2</v>
      </c>
      <c r="S508">
        <f t="shared" ref="S508:Z508" si="95">_xlfn.PERCENTILE.INC(S3:S502,5%)</f>
        <v>-4.0989142054836156E-2</v>
      </c>
      <c r="T508">
        <f t="shared" si="95"/>
        <v>-4.5368345401309677E-2</v>
      </c>
      <c r="U508">
        <f t="shared" si="95"/>
        <v>-9.9015850464545432E-2</v>
      </c>
      <c r="V508">
        <f t="shared" si="95"/>
        <v>-7.022556191051961E-2</v>
      </c>
      <c r="W508">
        <f t="shared" si="95"/>
        <v>-6.0621192084027511E-2</v>
      </c>
      <c r="X508">
        <f t="shared" si="95"/>
        <v>-5.4901429591830642E-2</v>
      </c>
      <c r="Y508">
        <f t="shared" si="95"/>
        <v>-3.0911861333036032E-2</v>
      </c>
      <c r="Z508">
        <f t="shared" si="95"/>
        <v>-6.6311581148730897E-2</v>
      </c>
      <c r="AA508">
        <f t="shared" ref="AA508:AB508" si="96">_xlfn.PERCENTILE.INC(AA3:AA502,5%)</f>
        <v>-2.522036233186517E-2</v>
      </c>
      <c r="AB508">
        <f t="shared" si="96"/>
        <v>-3.3772954732805067E-2</v>
      </c>
    </row>
    <row r="509" spans="1:28">
      <c r="P509" t="s">
        <v>912</v>
      </c>
      <c r="Q509">
        <f>_xlfn.PERCENTILE.INC(Q3:Q502,1%)</f>
        <v>-4.172370169968271E-2</v>
      </c>
      <c r="R509">
        <f>_xlfn.PERCENTILE.INC(R3:R502,1%)</f>
        <v>-4.8031021495065856E-2</v>
      </c>
      <c r="S509">
        <f t="shared" ref="S509:Z509" si="97">_xlfn.PERCENTILE.INC(S3:S502,1%)</f>
        <v>-7.0585148743611034E-2</v>
      </c>
      <c r="T509">
        <f t="shared" si="97"/>
        <v>-7.4732614952145088E-2</v>
      </c>
      <c r="U509">
        <f t="shared" si="97"/>
        <v>-0.40695583111293299</v>
      </c>
      <c r="V509">
        <f t="shared" si="97"/>
        <v>-9.9826837840585894E-2</v>
      </c>
      <c r="W509">
        <f t="shared" si="97"/>
        <v>-0.11078272459860276</v>
      </c>
      <c r="X509">
        <f t="shared" si="97"/>
        <v>-7.6668203176444821E-2</v>
      </c>
      <c r="Y509">
        <f t="shared" si="97"/>
        <v>-4.3751430978643285E-2</v>
      </c>
      <c r="Z509">
        <f t="shared" si="97"/>
        <v>-9.7370980814789954E-2</v>
      </c>
      <c r="AA509">
        <f t="shared" ref="AA509:AB509" si="98">_xlfn.PERCENTILE.INC(AA3:AA502,1%)</f>
        <v>-4.1428180702278737E-2</v>
      </c>
      <c r="AB509">
        <f t="shared" si="98"/>
        <v>-6.0508485313406427E-2</v>
      </c>
    </row>
    <row r="510" spans="1:28">
      <c r="P510" t="s">
        <v>921</v>
      </c>
      <c r="Q510">
        <f>SKEW(Q3:Q502)</f>
        <v>-2.3324767430590043E-2</v>
      </c>
      <c r="R510">
        <f>SKEW(R3:R502)</f>
        <v>0.17274643109549831</v>
      </c>
      <c r="S510">
        <f t="shared" ref="S510:AA510" si="99">SKEW(S3:S502)</f>
        <v>0.12868308116511229</v>
      </c>
      <c r="T510">
        <f t="shared" si="99"/>
        <v>7.0843439114770645E-2</v>
      </c>
      <c r="U510">
        <f t="shared" si="99"/>
        <v>-0.30379377856418049</v>
      </c>
      <c r="V510">
        <f t="shared" si="99"/>
        <v>0.53543141029721297</v>
      </c>
      <c r="W510">
        <f t="shared" si="99"/>
        <v>-0.25600499396869647</v>
      </c>
      <c r="X510">
        <f t="shared" si="99"/>
        <v>0.81564784897352238</v>
      </c>
      <c r="Y510">
        <f t="shared" si="99"/>
        <v>0.13539204979583735</v>
      </c>
      <c r="Z510">
        <f t="shared" si="99"/>
        <v>-0.14299073699531592</v>
      </c>
      <c r="AA510">
        <f t="shared" si="99"/>
        <v>-1.4152379404529344E-2</v>
      </c>
      <c r="AB510">
        <f t="shared" ref="AB510" si="100">SKEW(AB3:AB502)</f>
        <v>0.42789674114840121</v>
      </c>
    </row>
    <row r="511" spans="1:28">
      <c r="P511" t="s">
        <v>923</v>
      </c>
      <c r="R511">
        <f>SLOPE(R3:R502,$Q$3:$Q$502)</f>
        <v>0.97386536573773008</v>
      </c>
      <c r="S511">
        <f t="shared" ref="S511:AB511" si="101">SLOPE(S3:S502,$Q$3:$Q$502)</f>
        <v>1.323796013334134</v>
      </c>
      <c r="T511">
        <f t="shared" si="101"/>
        <v>1.1381024839049114</v>
      </c>
      <c r="U511">
        <f t="shared" si="101"/>
        <v>2.4752112658331269</v>
      </c>
      <c r="V511">
        <f t="shared" si="101"/>
        <v>1.6455865212317762</v>
      </c>
      <c r="W511">
        <f t="shared" si="101"/>
        <v>1.5834268390541548</v>
      </c>
      <c r="X511">
        <f t="shared" si="101"/>
        <v>1.7937537024569234</v>
      </c>
      <c r="Y511">
        <f t="shared" si="101"/>
        <v>1.0018969257918848</v>
      </c>
      <c r="Z511">
        <f t="shared" si="101"/>
        <v>1.5904934969728477</v>
      </c>
      <c r="AA511">
        <f t="shared" si="101"/>
        <v>0.65353427593557767</v>
      </c>
      <c r="AB511">
        <f t="shared" si="101"/>
        <v>0.8547666276374476</v>
      </c>
    </row>
  </sheetData>
  <sortState ref="AE13:AN23">
    <sortCondition ref="AN13:AN2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2227-E703-44F9-973A-D45D7F70273B}">
  <sheetPr>
    <pageSetUpPr fitToPage="1"/>
  </sheetPr>
  <dimension ref="A1:N96"/>
  <sheetViews>
    <sheetView tabSelected="1" topLeftCell="I1" zoomScale="120" zoomScaleNormal="120" workbookViewId="0">
      <selection activeCell="K14" sqref="K14"/>
    </sheetView>
  </sheetViews>
  <sheetFormatPr defaultRowHeight="14.4"/>
  <cols>
    <col min="1" max="1" width="33.44140625" customWidth="1"/>
    <col min="2" max="2" width="29.21875" customWidth="1"/>
    <col min="3" max="3" width="16.21875" customWidth="1"/>
    <col min="4" max="4" width="22.6640625" bestFit="1" customWidth="1"/>
    <col min="5" max="5" width="17" bestFit="1" customWidth="1"/>
    <col min="6" max="6" width="17.6640625" bestFit="1" customWidth="1"/>
    <col min="7" max="8" width="17.6640625" customWidth="1"/>
    <col min="9" max="9" width="10.88671875" bestFit="1" customWidth="1"/>
    <col min="11" max="11" width="56.5546875" bestFit="1" customWidth="1"/>
    <col min="12" max="12" width="26.44140625" bestFit="1" customWidth="1"/>
    <col min="13" max="13" width="10.88671875" bestFit="1" customWidth="1"/>
    <col min="14" max="14" width="8.5546875" bestFit="1" customWidth="1"/>
  </cols>
  <sheetData>
    <row r="1" spans="1:14" ht="17.399999999999999">
      <c r="D1" s="151" t="s">
        <v>1009</v>
      </c>
      <c r="E1" s="151"/>
      <c r="F1" s="151"/>
      <c r="G1" s="122"/>
      <c r="H1" s="122"/>
      <c r="J1" s="117" t="s">
        <v>963</v>
      </c>
    </row>
    <row r="2" spans="1:14" ht="15.6">
      <c r="A2" s="112" t="s">
        <v>1008</v>
      </c>
      <c r="B2" s="112" t="s">
        <v>964</v>
      </c>
      <c r="C2" s="112" t="s">
        <v>965</v>
      </c>
      <c r="D2" s="112" t="s">
        <v>966</v>
      </c>
      <c r="E2" s="112" t="s">
        <v>967</v>
      </c>
      <c r="F2" s="112" t="s">
        <v>968</v>
      </c>
      <c r="G2" s="112"/>
      <c r="H2" s="112"/>
      <c r="J2" s="108" t="s">
        <v>935</v>
      </c>
      <c r="K2" s="108" t="s">
        <v>936</v>
      </c>
      <c r="L2" s="108" t="s">
        <v>937</v>
      </c>
      <c r="M2" s="108" t="s">
        <v>938</v>
      </c>
      <c r="N2" s="108" t="s">
        <v>939</v>
      </c>
    </row>
    <row r="3" spans="1:14" ht="15.6">
      <c r="A3" s="113" t="s">
        <v>969</v>
      </c>
      <c r="B3" s="113" t="s">
        <v>970</v>
      </c>
      <c r="C3" s="113">
        <v>3</v>
      </c>
      <c r="D3" s="116">
        <v>4.2500000000000003E-2</v>
      </c>
      <c r="E3" s="114" t="s">
        <v>971</v>
      </c>
      <c r="F3" s="114" t="s">
        <v>972</v>
      </c>
      <c r="G3" s="114"/>
      <c r="H3" s="114"/>
      <c r="J3" s="109">
        <v>1</v>
      </c>
      <c r="K3" s="110" t="s">
        <v>925</v>
      </c>
      <c r="L3" s="109" t="s">
        <v>940</v>
      </c>
      <c r="M3" s="111" t="s">
        <v>941</v>
      </c>
      <c r="N3" s="111" t="s">
        <v>942</v>
      </c>
    </row>
    <row r="4" spans="1:14" ht="15.6">
      <c r="A4" s="113" t="s">
        <v>973</v>
      </c>
      <c r="B4" s="113" t="s">
        <v>974</v>
      </c>
      <c r="C4" s="113">
        <v>3</v>
      </c>
      <c r="D4" s="116">
        <v>0.04</v>
      </c>
      <c r="E4" s="114" t="s">
        <v>975</v>
      </c>
      <c r="F4" s="114" t="s">
        <v>976</v>
      </c>
      <c r="G4" s="114"/>
      <c r="H4" s="114"/>
      <c r="J4" s="109">
        <v>2</v>
      </c>
      <c r="K4" s="110" t="s">
        <v>926</v>
      </c>
      <c r="L4" s="109" t="s">
        <v>943</v>
      </c>
      <c r="M4" s="111" t="s">
        <v>944</v>
      </c>
      <c r="N4" s="111" t="s">
        <v>945</v>
      </c>
    </row>
    <row r="5" spans="1:14" ht="15.6">
      <c r="A5" s="113" t="s">
        <v>977</v>
      </c>
      <c r="B5" s="113" t="s">
        <v>978</v>
      </c>
      <c r="C5" s="113">
        <v>3</v>
      </c>
      <c r="D5" s="116">
        <v>3.7499999999999999E-2</v>
      </c>
      <c r="E5" s="114" t="s">
        <v>975</v>
      </c>
      <c r="F5" s="114" t="s">
        <v>976</v>
      </c>
      <c r="G5" s="114"/>
      <c r="H5" s="114"/>
      <c r="J5" s="109">
        <v>3</v>
      </c>
      <c r="K5" s="110" t="s">
        <v>927</v>
      </c>
      <c r="L5" s="109" t="s">
        <v>946</v>
      </c>
      <c r="M5" s="111" t="s">
        <v>947</v>
      </c>
      <c r="N5" s="111" t="s">
        <v>945</v>
      </c>
    </row>
    <row r="6" spans="1:14" ht="15.6">
      <c r="A6" s="113" t="s">
        <v>979</v>
      </c>
      <c r="B6" s="113" t="s">
        <v>980</v>
      </c>
      <c r="C6" s="113">
        <v>3</v>
      </c>
      <c r="D6" s="116">
        <v>3.7499999999999999E-2</v>
      </c>
      <c r="E6" s="115">
        <v>500</v>
      </c>
      <c r="F6" s="114" t="s">
        <v>981</v>
      </c>
      <c r="G6" s="114"/>
      <c r="H6" s="114"/>
      <c r="J6" s="109">
        <v>4</v>
      </c>
      <c r="K6" s="110" t="s">
        <v>928</v>
      </c>
      <c r="L6" s="109" t="s">
        <v>948</v>
      </c>
      <c r="M6" s="111" t="s">
        <v>949</v>
      </c>
      <c r="N6" s="111" t="s">
        <v>942</v>
      </c>
    </row>
    <row r="7" spans="1:14" ht="15.6">
      <c r="A7" s="113" t="s">
        <v>982</v>
      </c>
      <c r="B7" s="113" t="s">
        <v>983</v>
      </c>
      <c r="C7" s="113">
        <v>4</v>
      </c>
      <c r="D7" s="116">
        <v>0.04</v>
      </c>
      <c r="E7" s="114" t="s">
        <v>984</v>
      </c>
      <c r="F7" s="114" t="s">
        <v>985</v>
      </c>
      <c r="G7" s="114"/>
      <c r="H7" s="114"/>
      <c r="J7" s="109">
        <v>5</v>
      </c>
      <c r="K7" s="110" t="s">
        <v>929</v>
      </c>
      <c r="L7" s="109" t="s">
        <v>950</v>
      </c>
      <c r="M7" s="111" t="s">
        <v>951</v>
      </c>
      <c r="N7" s="111" t="s">
        <v>945</v>
      </c>
    </row>
    <row r="8" spans="1:14" ht="15.6">
      <c r="A8" s="113" t="s">
        <v>986</v>
      </c>
      <c r="B8" s="113" t="s">
        <v>987</v>
      </c>
      <c r="C8" s="113">
        <v>6</v>
      </c>
      <c r="D8" s="116">
        <v>0.04</v>
      </c>
      <c r="E8" s="114" t="s">
        <v>975</v>
      </c>
      <c r="F8" s="114" t="s">
        <v>988</v>
      </c>
      <c r="G8" s="114"/>
      <c r="H8" s="114"/>
      <c r="J8" s="109">
        <v>6</v>
      </c>
      <c r="K8" s="110" t="s">
        <v>930</v>
      </c>
      <c r="L8" s="109" t="s">
        <v>952</v>
      </c>
      <c r="M8" s="111" t="s">
        <v>953</v>
      </c>
      <c r="N8" s="111" t="s">
        <v>942</v>
      </c>
    </row>
    <row r="9" spans="1:14" ht="15.6">
      <c r="A9" s="113" t="s">
        <v>989</v>
      </c>
      <c r="B9" s="113" t="s">
        <v>970</v>
      </c>
      <c r="C9" s="113">
        <v>6</v>
      </c>
      <c r="D9" s="116">
        <v>0.04</v>
      </c>
      <c r="E9" s="114" t="s">
        <v>990</v>
      </c>
      <c r="F9" s="114" t="s">
        <v>988</v>
      </c>
      <c r="G9" s="114"/>
      <c r="H9" s="114"/>
      <c r="J9" s="109">
        <v>7</v>
      </c>
      <c r="K9" s="110" t="s">
        <v>931</v>
      </c>
      <c r="L9" s="109" t="s">
        <v>954</v>
      </c>
      <c r="M9" s="111" t="s">
        <v>955</v>
      </c>
      <c r="N9" s="111" t="s">
        <v>945</v>
      </c>
    </row>
    <row r="10" spans="1:14" ht="15.6">
      <c r="A10" s="113" t="s">
        <v>977</v>
      </c>
      <c r="B10" s="113" t="s">
        <v>978</v>
      </c>
      <c r="C10" s="113">
        <v>6</v>
      </c>
      <c r="D10" s="116">
        <v>0.04</v>
      </c>
      <c r="E10" s="114" t="s">
        <v>975</v>
      </c>
      <c r="F10" s="114" t="s">
        <v>976</v>
      </c>
      <c r="G10" s="114"/>
      <c r="H10" s="114"/>
      <c r="J10" s="109">
        <v>8</v>
      </c>
      <c r="K10" s="110" t="s">
        <v>932</v>
      </c>
      <c r="L10" s="109" t="s">
        <v>956</v>
      </c>
      <c r="M10" s="111" t="s">
        <v>957</v>
      </c>
      <c r="N10" s="111" t="s">
        <v>942</v>
      </c>
    </row>
    <row r="11" spans="1:14" ht="15.6">
      <c r="A11" s="113" t="s">
        <v>991</v>
      </c>
      <c r="B11" s="113" t="s">
        <v>992</v>
      </c>
      <c r="C11" s="113">
        <v>6</v>
      </c>
      <c r="D11" s="116">
        <v>3.7499999999999999E-2</v>
      </c>
      <c r="E11" s="114" t="s">
        <v>971</v>
      </c>
      <c r="F11" s="114" t="s">
        <v>985</v>
      </c>
      <c r="G11" s="114"/>
      <c r="H11" s="114"/>
      <c r="J11" s="109">
        <v>9</v>
      </c>
      <c r="K11" s="110" t="s">
        <v>933</v>
      </c>
      <c r="L11" s="109" t="s">
        <v>958</v>
      </c>
      <c r="M11" s="111" t="s">
        <v>959</v>
      </c>
      <c r="N11" s="111" t="s">
        <v>942</v>
      </c>
    </row>
    <row r="12" spans="1:14" ht="15.6">
      <c r="A12" s="113" t="s">
        <v>993</v>
      </c>
      <c r="B12" s="113" t="s">
        <v>987</v>
      </c>
      <c r="C12" s="113">
        <v>6</v>
      </c>
      <c r="D12" s="116">
        <v>3.7499999999999999E-2</v>
      </c>
      <c r="E12" s="114" t="s">
        <v>984</v>
      </c>
      <c r="F12" s="114" t="s">
        <v>994</v>
      </c>
      <c r="G12" s="114"/>
      <c r="H12" s="114"/>
      <c r="J12" s="109">
        <v>10</v>
      </c>
      <c r="K12" s="110" t="s">
        <v>934</v>
      </c>
      <c r="L12" s="109" t="s">
        <v>960</v>
      </c>
      <c r="M12" s="111" t="s">
        <v>961</v>
      </c>
      <c r="N12" s="111" t="s">
        <v>942</v>
      </c>
    </row>
    <row r="13" spans="1:14" ht="15.6">
      <c r="A13" s="113" t="s">
        <v>995</v>
      </c>
      <c r="B13" s="113" t="s">
        <v>996</v>
      </c>
      <c r="C13" s="113">
        <v>6</v>
      </c>
      <c r="D13" s="116">
        <v>3.7499999999999999E-2</v>
      </c>
      <c r="E13" s="114" t="s">
        <v>990</v>
      </c>
      <c r="F13" s="114" t="s">
        <v>976</v>
      </c>
      <c r="G13" s="114"/>
      <c r="H13" s="114"/>
      <c r="J13" s="150" t="s">
        <v>962</v>
      </c>
      <c r="K13" s="150"/>
      <c r="L13" s="150"/>
      <c r="M13" s="150"/>
      <c r="N13" s="150"/>
    </row>
    <row r="14" spans="1:14" ht="15.6">
      <c r="A14" s="113" t="s">
        <v>997</v>
      </c>
      <c r="B14" s="113" t="s">
        <v>998</v>
      </c>
      <c r="C14" s="113">
        <v>6</v>
      </c>
      <c r="D14" s="116">
        <v>3.7499999999999999E-2</v>
      </c>
      <c r="E14" s="114" t="s">
        <v>971</v>
      </c>
      <c r="F14" s="114" t="s">
        <v>999</v>
      </c>
      <c r="G14" s="114"/>
      <c r="H14" s="114"/>
      <c r="K14" s="124" t="s">
        <v>1015</v>
      </c>
    </row>
    <row r="15" spans="1:14" ht="15.6">
      <c r="A15" s="113" t="s">
        <v>1000</v>
      </c>
      <c r="B15" s="113" t="s">
        <v>1001</v>
      </c>
      <c r="C15" s="113">
        <v>6</v>
      </c>
      <c r="D15" s="116">
        <v>3.7499999999999999E-2</v>
      </c>
      <c r="E15" s="114" t="s">
        <v>975</v>
      </c>
      <c r="F15" s="114" t="s">
        <v>976</v>
      </c>
      <c r="G15" s="114"/>
      <c r="H15" s="114"/>
    </row>
    <row r="16" spans="1:14" ht="15.6">
      <c r="A16" s="113" t="s">
        <v>1002</v>
      </c>
      <c r="B16" s="113" t="s">
        <v>1003</v>
      </c>
      <c r="C16" s="113">
        <v>6</v>
      </c>
      <c r="D16" s="116">
        <v>3.5999999999999997E-2</v>
      </c>
      <c r="E16" s="114" t="s">
        <v>990</v>
      </c>
      <c r="F16" s="114" t="s">
        <v>1004</v>
      </c>
      <c r="G16" s="114"/>
      <c r="H16" s="114"/>
    </row>
    <row r="17" spans="1:8" ht="15.6">
      <c r="A17" s="113"/>
      <c r="B17" s="113"/>
      <c r="C17" s="113"/>
      <c r="D17" s="113"/>
      <c r="E17" s="113"/>
      <c r="F17" s="113"/>
      <c r="G17" s="113"/>
      <c r="H17" s="113"/>
    </row>
    <row r="18" spans="1:8" ht="15.6">
      <c r="A18" s="113" t="s">
        <v>1006</v>
      </c>
      <c r="B18" s="113"/>
      <c r="C18" s="113"/>
      <c r="D18" s="113"/>
      <c r="E18" s="113"/>
      <c r="F18" s="113"/>
      <c r="G18" s="113"/>
      <c r="H18" s="113"/>
    </row>
    <row r="19" spans="1:8" ht="15.6">
      <c r="A19" s="113" t="s">
        <v>1007</v>
      </c>
      <c r="B19" s="113"/>
      <c r="C19" s="113"/>
      <c r="D19" s="113"/>
      <c r="E19" s="113"/>
      <c r="F19" s="113"/>
      <c r="G19" s="113"/>
      <c r="H19" s="113"/>
    </row>
    <row r="20" spans="1:8" ht="15.6">
      <c r="A20" s="123" t="s">
        <v>1005</v>
      </c>
    </row>
    <row r="21" spans="1:8" ht="15">
      <c r="A21" s="124" t="s">
        <v>1010</v>
      </c>
    </row>
    <row r="22" spans="1:8" ht="15.6">
      <c r="A22" s="123" t="s">
        <v>1014</v>
      </c>
    </row>
    <row r="24" spans="1:8" ht="15.6">
      <c r="A24" s="112" t="s">
        <v>1012</v>
      </c>
    </row>
    <row r="25" spans="1:8" ht="17.399999999999999">
      <c r="A25" s="119"/>
      <c r="B25" s="120"/>
      <c r="C25" s="121"/>
      <c r="D25" s="120"/>
      <c r="E25" s="119"/>
    </row>
    <row r="26" spans="1:8" ht="17.399999999999999">
      <c r="A26" s="119"/>
      <c r="B26" s="120"/>
      <c r="C26" s="121"/>
      <c r="D26" s="120"/>
      <c r="E26" s="118"/>
    </row>
    <row r="27" spans="1:8" ht="17.399999999999999">
      <c r="A27" s="119"/>
      <c r="B27" s="120"/>
      <c r="C27" s="121"/>
      <c r="D27" s="120"/>
      <c r="E27" s="119"/>
    </row>
    <row r="28" spans="1:8" ht="17.399999999999999">
      <c r="A28" s="119"/>
      <c r="B28" s="120"/>
      <c r="C28" s="121"/>
      <c r="D28" s="120"/>
      <c r="E28" s="118"/>
    </row>
    <row r="29" spans="1:8" ht="17.399999999999999">
      <c r="A29" s="119"/>
      <c r="B29" s="120"/>
      <c r="C29" s="121"/>
      <c r="D29" s="120"/>
      <c r="E29" s="118"/>
    </row>
    <row r="30" spans="1:8" ht="17.399999999999999">
      <c r="A30" s="119"/>
      <c r="B30" s="120"/>
      <c r="C30" s="121"/>
      <c r="D30" s="120"/>
      <c r="E30" s="118"/>
    </row>
    <row r="31" spans="1:8" ht="17.399999999999999">
      <c r="A31" s="119"/>
      <c r="B31" s="120"/>
      <c r="C31" s="121"/>
      <c r="D31" s="120"/>
      <c r="E31" s="118"/>
    </row>
    <row r="32" spans="1:8" ht="17.399999999999999">
      <c r="A32" s="119"/>
      <c r="B32" s="120"/>
      <c r="C32" s="121"/>
      <c r="D32" s="120"/>
      <c r="E32" s="119"/>
    </row>
    <row r="33" spans="1:5" ht="17.399999999999999">
      <c r="A33" s="119"/>
      <c r="B33" s="120"/>
      <c r="C33" s="121"/>
      <c r="D33" s="120"/>
      <c r="E33" s="119"/>
    </row>
    <row r="34" spans="1:5" ht="17.399999999999999">
      <c r="A34" s="119"/>
      <c r="B34" s="120"/>
      <c r="C34" s="121"/>
      <c r="D34" s="120"/>
      <c r="E34" s="120"/>
    </row>
    <row r="35" spans="1:5" ht="17.399999999999999">
      <c r="A35" s="119"/>
      <c r="B35" s="120"/>
      <c r="C35" s="121"/>
      <c r="D35" s="120"/>
      <c r="E35" s="120"/>
    </row>
    <row r="36" spans="1:5" ht="17.399999999999999">
      <c r="A36" s="119"/>
      <c r="B36" s="120"/>
      <c r="C36" s="121"/>
      <c r="D36" s="120"/>
      <c r="E36" s="120"/>
    </row>
    <row r="37" spans="1:5" ht="17.399999999999999">
      <c r="A37" s="1" t="s">
        <v>1013</v>
      </c>
      <c r="B37" s="120"/>
      <c r="C37" s="121"/>
      <c r="D37" s="120"/>
    </row>
    <row r="38" spans="1:5">
      <c r="A38" s="1"/>
    </row>
    <row r="81" spans="1:5" ht="15.6">
      <c r="A81" s="123" t="s">
        <v>1011</v>
      </c>
    </row>
    <row r="84" spans="1:5" ht="17.399999999999999">
      <c r="A84" s="117"/>
    </row>
    <row r="85" spans="1:5" ht="15.6">
      <c r="A85" s="108"/>
      <c r="B85" s="108"/>
      <c r="C85" s="108"/>
      <c r="D85" s="108"/>
      <c r="E85" s="108"/>
    </row>
    <row r="86" spans="1:5" ht="15">
      <c r="A86" s="109"/>
      <c r="B86" s="110"/>
      <c r="C86" s="109"/>
      <c r="D86" s="111"/>
      <c r="E86" s="111"/>
    </row>
    <row r="87" spans="1:5" ht="15">
      <c r="A87" s="109"/>
      <c r="B87" s="110"/>
      <c r="C87" s="109"/>
      <c r="D87" s="111"/>
      <c r="E87" s="111"/>
    </row>
    <row r="88" spans="1:5" ht="15">
      <c r="A88" s="109"/>
      <c r="B88" s="110"/>
      <c r="C88" s="109"/>
      <c r="D88" s="111"/>
      <c r="E88" s="111"/>
    </row>
    <row r="89" spans="1:5" ht="15">
      <c r="A89" s="109"/>
      <c r="B89" s="110"/>
      <c r="C89" s="109"/>
      <c r="D89" s="111"/>
      <c r="E89" s="111"/>
    </row>
    <row r="90" spans="1:5" ht="15">
      <c r="A90" s="109"/>
      <c r="B90" s="110"/>
      <c r="C90" s="109"/>
      <c r="D90" s="111"/>
      <c r="E90" s="111"/>
    </row>
    <row r="91" spans="1:5" ht="15">
      <c r="A91" s="109"/>
      <c r="B91" s="110"/>
      <c r="C91" s="109"/>
      <c r="D91" s="111"/>
      <c r="E91" s="111"/>
    </row>
    <row r="92" spans="1:5" ht="15">
      <c r="A92" s="109"/>
      <c r="B92" s="110"/>
      <c r="C92" s="109"/>
      <c r="D92" s="111"/>
      <c r="E92" s="111"/>
    </row>
    <row r="93" spans="1:5" ht="15">
      <c r="A93" s="109"/>
      <c r="B93" s="110"/>
      <c r="C93" s="109"/>
      <c r="D93" s="111"/>
      <c r="E93" s="111"/>
    </row>
    <row r="94" spans="1:5" ht="15">
      <c r="A94" s="109"/>
      <c r="B94" s="110"/>
      <c r="C94" s="109"/>
      <c r="D94" s="111"/>
      <c r="E94" s="111"/>
    </row>
    <row r="95" spans="1:5" ht="15">
      <c r="A95" s="109"/>
      <c r="B95" s="110"/>
      <c r="C95" s="109"/>
      <c r="D95" s="111"/>
      <c r="E95" s="111"/>
    </row>
    <row r="96" spans="1:5" ht="15">
      <c r="A96" s="150"/>
      <c r="B96" s="150"/>
      <c r="C96" s="150"/>
      <c r="D96" s="150"/>
      <c r="E96" s="150"/>
    </row>
  </sheetData>
  <mergeCells count="3">
    <mergeCell ref="J13:N13"/>
    <mergeCell ref="D1:F1"/>
    <mergeCell ref="A96:E96"/>
  </mergeCells>
  <hyperlinks>
    <hyperlink ref="K3" r:id="rId1" location="/products/846772/overview" display="https://trader.degiro.nl/trader/ - /products/846772/overview" xr:uid="{6DEB97A5-07AA-4892-9C86-D7BF2ED7FA74}"/>
    <hyperlink ref="K4" r:id="rId2" location="/products/16238669/overview" display="https://trader.degiro.nl/trader/ - /products/16238669/overview" xr:uid="{F19D151E-643E-45E0-8357-7343DC784F76}"/>
    <hyperlink ref="K5" r:id="rId3" location="/products/3234842/overview" display="https://trader.degiro.nl/trader/ - /products/3234842/overview" xr:uid="{A238398F-4395-4443-9E91-DFF929FAE13F}"/>
    <hyperlink ref="K6" r:id="rId4" location="/products/4587473/overview" display="https://trader.degiro.nl/trader/ - /products/4587473/overview" xr:uid="{88DC168B-3F3B-442F-9791-D1C9BC7B87C5}"/>
    <hyperlink ref="K7" r:id="rId5" location="/products/16954338/overview" display="https://trader.degiro.nl/trader/ - /products/16954338/overview" xr:uid="{B6480633-EF86-4CFB-8BEB-609AAEB0DE69}"/>
    <hyperlink ref="K8" r:id="rId6" location="/products/4586985/overview" display="https://trader.degiro.nl/trader/ - /products/4586985/overview" xr:uid="{5C0F8E89-739E-4E81-BF62-0EFF71002F13}"/>
    <hyperlink ref="K9" r:id="rId7" location="/products/8565556/overview" display="https://trader.degiro.nl/trader/ - /products/8565556/overview" xr:uid="{1E58E684-E183-47A6-9498-E7AA76FA4475}"/>
    <hyperlink ref="K10" r:id="rId8" location="/products/846718/overview" display="https://trader.degiro.nl/trader/ - /products/846718/overview" xr:uid="{9A7550C0-1CE2-4193-80CA-92CDBFB85B76}"/>
    <hyperlink ref="K11" r:id="rId9" location="/products/5277189/overview" display="https://trader.degiro.nl/trader/ - /products/5277189/overview" xr:uid="{C72F8C55-1F5D-436A-90E5-C6EDE604BDC4}"/>
    <hyperlink ref="K12" r:id="rId10" location="/products/1742261/overview" display="https://trader.degiro.nl/trader/ - /products/1742261/overview" xr:uid="{C48176CB-AB12-44A2-BCAD-5E6618DA0164}"/>
    <hyperlink ref="A20" r:id="rId11" xr:uid="{3B875157-ED05-40DA-9271-87808DFC6D6F}"/>
    <hyperlink ref="A21" r:id="rId12" xr:uid="{9933F86A-63BB-4CAD-BFED-E6E7F5EB4712}"/>
    <hyperlink ref="A37" r:id="rId13" location=":~:text=A%20taxa%20de%20juro%20bruta%20para%20novas%20subscri%C3%A7%C3%B5es,em%20janeiro%20de%202024%20foi%20fixada%20em%202%2C500%25" display="https://www.igcp.pt/pt/menu-lateral/certificados-de-aforro/taxa-de-juro-anual/ - :~:text=A%20taxa%20de%20juro%20bruta%20para%20novas%20subscri%C3%A7%C3%B5es,em%20janeiro%20de%202024%20foi%20fixada%20em%202%2C500%25" xr:uid="{D8149558-B8D0-4838-846B-B53891AF4FAF}"/>
    <hyperlink ref="A22" r:id="rId14" xr:uid="{DBDDD2BF-DC0A-426A-B3AA-7EC2D3356CA4}"/>
    <hyperlink ref="A81" r:id="rId15" xr:uid="{A4B74FB4-81E2-4070-99E6-ADF42594B379}"/>
    <hyperlink ref="K14" r:id="rId16" xr:uid="{198B7F63-96A4-4E0A-8A00-485FA74BC7BF}"/>
  </hyperlinks>
  <pageMargins left="0.7" right="0.7" top="0.75" bottom="0.75" header="0.3" footer="0.3"/>
  <pageSetup paperSize="9" scale="32" orientation="landscape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1F3F2CE362A45BD297059054AA58E" ma:contentTypeVersion="18" ma:contentTypeDescription="Criar um novo documento." ma:contentTypeScope="" ma:versionID="5c0747e5c9ca88517a14ceefac0e835f">
  <xsd:schema xmlns:xsd="http://www.w3.org/2001/XMLSchema" xmlns:xs="http://www.w3.org/2001/XMLSchema" xmlns:p="http://schemas.microsoft.com/office/2006/metadata/properties" xmlns:ns3="9b2140f1-0cb4-488b-96f2-fdb5eba9a44a" xmlns:ns4="4b08588e-df41-431b-bafe-e7896c317002" targetNamespace="http://schemas.microsoft.com/office/2006/metadata/properties" ma:root="true" ma:fieldsID="6540f1c6d3a7129e87ee32c70f10b318" ns3:_="" ns4:_="">
    <xsd:import namespace="9b2140f1-0cb4-488b-96f2-fdb5eba9a44a"/>
    <xsd:import namespace="4b08588e-df41-431b-bafe-e7896c3170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40f1-0cb4-488b-96f2-fdb5eba9a4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8588e-df41-431b-bafe-e7896c317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08588e-df41-431b-bafe-e7896c317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2362C-64DF-432B-9DB8-738355133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140f1-0cb4-488b-96f2-fdb5eba9a44a"/>
    <ds:schemaRef ds:uri="4b08588e-df41-431b-bafe-e7896c317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DCF0F-2697-48DF-97EA-790CF8CACD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b2140f1-0cb4-488b-96f2-fdb5eba9a44a"/>
    <ds:schemaRef ds:uri="4b08588e-df41-431b-bafe-e7896c31700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A0809E-A7AE-41BD-9C56-EB9CA4287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Tesla</vt:lpstr>
      <vt:lpstr>Tesla2</vt:lpstr>
      <vt:lpstr>NASDAQ100_30092023</vt:lpstr>
      <vt:lpstr>Sheet2</vt:lpstr>
      <vt:lpstr>RallySantaClaus</vt:lpstr>
      <vt:lpstr>DezJan</vt:lpstr>
      <vt:lpstr>Sheet1</vt:lpstr>
      <vt:lpstr>OndeAplicarDinheiro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JJDC</dc:creator>
  <cp:lastModifiedBy>José Dias Curto</cp:lastModifiedBy>
  <cp:lastPrinted>2024-01-24T16:42:25Z</cp:lastPrinted>
  <dcterms:created xsi:type="dcterms:W3CDTF">2023-10-01T07:20:27Z</dcterms:created>
  <dcterms:modified xsi:type="dcterms:W3CDTF">2024-01-24T16:46:29Z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0x0101004E71F3F2CE362A45BD297059054AA58E</vt:lpwstr>
  </property>
</Properties>
</file>